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35" windowWidth="17520" windowHeight="10260" tabRatio="836" firstSheet="1" activeTab="1"/>
  </bookViews>
  <sheets>
    <sheet name="Прил 1" sheetId="9" state="hidden" r:id="rId1"/>
    <sheet name="Приложение 1" sheetId="21" r:id="rId2"/>
    <sheet name="Приложение 1.1 " sheetId="15" r:id="rId3"/>
    <sheet name="Прил 4" sheetId="12" state="hidden" r:id="rId4"/>
    <sheet name="Лист1" sheetId="17" state="hidden" r:id="rId5"/>
    <sheet name="Лист1 (2)" sheetId="19" state="hidden" r:id="rId6"/>
    <sheet name="Остановки" sheetId="18" state="hidden" r:id="rId7"/>
    <sheet name="Приложение 2 " sheetId="20" r:id="rId8"/>
  </sheets>
  <definedNames>
    <definedName name="_xlnm.Print_Area" localSheetId="4">Лист1!$A$1:$E$18</definedName>
    <definedName name="_xlnm.Print_Area" localSheetId="0">'Прил 1'!$A$1:$K$14</definedName>
    <definedName name="_xlnm.Print_Area" localSheetId="3">'Прил 4'!$A$1:$I$34</definedName>
    <definedName name="_xlnm.Print_Area" localSheetId="1">'Приложение 1'!$A$1:$Q$9</definedName>
    <definedName name="_xlnm.Print_Area" localSheetId="2">'Приложение 1.1 '!$A$1:$X$42</definedName>
    <definedName name="_xlnm.Print_Area" localSheetId="7">'Приложение 2 '!$A$1:$U$7</definedName>
  </definedNames>
  <calcPr calcId="144525"/>
</workbook>
</file>

<file path=xl/calcChain.xml><?xml version="1.0" encoding="utf-8"?>
<calcChain xmlns="http://schemas.openxmlformats.org/spreadsheetml/2006/main">
  <c r="V9" i="15" l="1"/>
  <c r="U9" i="15"/>
  <c r="T9" i="15"/>
  <c r="S9" i="15"/>
  <c r="Q9" i="15"/>
  <c r="P9" i="15"/>
  <c r="O9" i="15"/>
  <c r="N9" i="15"/>
  <c r="R9" i="15" s="1"/>
  <c r="L9" i="15"/>
  <c r="K9" i="15"/>
  <c r="I9" i="15"/>
  <c r="J9" i="15"/>
  <c r="W42" i="15"/>
  <c r="R42" i="15"/>
  <c r="M42" i="15"/>
  <c r="W41" i="15"/>
  <c r="R41" i="15"/>
  <c r="M41" i="15"/>
  <c r="W9" i="15"/>
  <c r="Q9" i="21"/>
  <c r="H45" i="15"/>
  <c r="W40" i="15"/>
  <c r="R40" i="15"/>
  <c r="M40" i="15"/>
  <c r="W39" i="15"/>
  <c r="R39" i="15"/>
  <c r="M39" i="15"/>
  <c r="W38" i="15"/>
  <c r="R38" i="15"/>
  <c r="M38" i="15"/>
  <c r="W37" i="15"/>
  <c r="R37" i="15"/>
  <c r="M37" i="15"/>
  <c r="W36" i="15"/>
  <c r="R36" i="15"/>
  <c r="M36" i="15"/>
  <c r="W35" i="15"/>
  <c r="R35" i="15"/>
  <c r="M35" i="15"/>
  <c r="W34" i="15"/>
  <c r="R34" i="15"/>
  <c r="M34" i="15"/>
  <c r="W33" i="15"/>
  <c r="R33" i="15"/>
  <c r="M33" i="15"/>
  <c r="W32" i="15"/>
  <c r="R32" i="15"/>
  <c r="M32" i="15"/>
  <c r="W31" i="15"/>
  <c r="R31" i="15"/>
  <c r="M31" i="15"/>
  <c r="N7" i="20"/>
  <c r="W30" i="15"/>
  <c r="R30" i="15"/>
  <c r="M30" i="15"/>
  <c r="W29" i="15"/>
  <c r="R29" i="15"/>
  <c r="M29" i="15"/>
  <c r="W28" i="15"/>
  <c r="R28" i="15"/>
  <c r="M28" i="15"/>
  <c r="W27" i="15"/>
  <c r="R27" i="15"/>
  <c r="M27" i="15"/>
  <c r="W26" i="15"/>
  <c r="R26" i="15"/>
  <c r="M26" i="15"/>
  <c r="W25" i="15"/>
  <c r="R25" i="15"/>
  <c r="M25" i="15"/>
  <c r="W24" i="15"/>
  <c r="R24" i="15"/>
  <c r="M24" i="15"/>
  <c r="W23" i="15"/>
  <c r="R23" i="15"/>
  <c r="M23" i="15"/>
  <c r="W22" i="15"/>
  <c r="R22" i="15"/>
  <c r="M22" i="15"/>
  <c r="W21" i="15"/>
  <c r="R21" i="15"/>
  <c r="M21" i="15"/>
  <c r="W20" i="15"/>
  <c r="R20" i="15"/>
  <c r="M20" i="15"/>
  <c r="W19" i="15"/>
  <c r="R19" i="15"/>
  <c r="M19" i="15"/>
  <c r="W18" i="15"/>
  <c r="R18" i="15"/>
  <c r="M18" i="15"/>
  <c r="W17" i="15"/>
  <c r="R17" i="15"/>
  <c r="M17" i="15"/>
  <c r="W16" i="15"/>
  <c r="R16" i="15"/>
  <c r="M16" i="15"/>
  <c r="W15" i="15"/>
  <c r="R15" i="15"/>
  <c r="M15" i="15"/>
  <c r="W14" i="15"/>
  <c r="R14" i="15"/>
  <c r="M14" i="15"/>
  <c r="W12" i="15"/>
  <c r="R12" i="15"/>
  <c r="M12" i="15"/>
  <c r="M13" i="15"/>
  <c r="R13" i="15"/>
  <c r="W13" i="15"/>
  <c r="E6" i="17"/>
  <c r="E7" i="17"/>
  <c r="B5" i="17"/>
  <c r="D8" i="17"/>
  <c r="E8" i="17" s="1"/>
  <c r="G8" i="17"/>
  <c r="G5" i="17" s="1"/>
  <c r="F13" i="17"/>
  <c r="F6" i="17"/>
  <c r="F7" i="17"/>
  <c r="C8" i="17"/>
  <c r="D12" i="19"/>
  <c r="C7" i="19"/>
  <c r="C4" i="19" s="1"/>
  <c r="D4" i="19" s="1"/>
  <c r="D7" i="19"/>
  <c r="D6" i="19"/>
  <c r="D5" i="19"/>
  <c r="B4" i="19"/>
  <c r="G12" i="18"/>
  <c r="D18" i="18" s="1"/>
  <c r="G8" i="18"/>
  <c r="I29" i="12"/>
  <c r="H29" i="12"/>
  <c r="C29" i="12" s="1"/>
  <c r="G29" i="12"/>
  <c r="F29" i="12"/>
  <c r="E29" i="12"/>
  <c r="D29" i="12"/>
  <c r="I28" i="12"/>
  <c r="H28" i="12"/>
  <c r="G28" i="12"/>
  <c r="C28" i="12" s="1"/>
  <c r="F28" i="12"/>
  <c r="E28" i="12"/>
  <c r="D28" i="12"/>
  <c r="D23" i="12" s="1"/>
  <c r="I27" i="12"/>
  <c r="H27" i="12"/>
  <c r="G27" i="12"/>
  <c r="F27" i="12"/>
  <c r="C27" i="12" s="1"/>
  <c r="E27" i="12"/>
  <c r="D27" i="12"/>
  <c r="I26" i="12"/>
  <c r="H26" i="12"/>
  <c r="G26" i="12"/>
  <c r="F26" i="12"/>
  <c r="C26" i="12"/>
  <c r="E26" i="12"/>
  <c r="D26" i="12"/>
  <c r="I25" i="12"/>
  <c r="I23" i="12"/>
  <c r="H25" i="12"/>
  <c r="C25" i="12" s="1"/>
  <c r="G25" i="12"/>
  <c r="G23" i="12"/>
  <c r="F25" i="12"/>
  <c r="E25" i="12"/>
  <c r="E23" i="12"/>
  <c r="D25" i="12"/>
  <c r="C22" i="12"/>
  <c r="C21" i="12"/>
  <c r="C20" i="12"/>
  <c r="C19" i="12"/>
  <c r="C18" i="12"/>
  <c r="I16" i="12"/>
  <c r="H16" i="12"/>
  <c r="G16" i="12"/>
  <c r="F16" i="12"/>
  <c r="E16" i="12"/>
  <c r="D16" i="12"/>
  <c r="I9" i="12"/>
  <c r="H9" i="12"/>
  <c r="G9" i="12"/>
  <c r="F9" i="12"/>
  <c r="E9" i="12"/>
  <c r="D9" i="12"/>
  <c r="C15" i="12"/>
  <c r="C14" i="12"/>
  <c r="C13" i="12"/>
  <c r="C12" i="12"/>
  <c r="C11" i="12"/>
  <c r="C5" i="17"/>
  <c r="D5" i="17"/>
  <c r="F5" i="17" s="1"/>
  <c r="F8" i="17"/>
  <c r="H43" i="15"/>
  <c r="M9" i="15"/>
  <c r="O9" i="21" s="1"/>
  <c r="H44" i="15"/>
  <c r="H9" i="15" l="1"/>
  <c r="P9" i="21"/>
  <c r="D9" i="21" s="1"/>
  <c r="E5" i="17"/>
  <c r="H23" i="12"/>
  <c r="F23" i="12"/>
  <c r="C23" i="12" s="1"/>
</calcChain>
</file>

<file path=xl/sharedStrings.xml><?xml version="1.0" encoding="utf-8"?>
<sst xmlns="http://schemas.openxmlformats.org/spreadsheetml/2006/main" count="322" uniqueCount="174">
  <si>
    <t>Текущий финансовый год
(2013 год)</t>
  </si>
  <si>
    <t>Очередной финансовый год
(2014 год)</t>
  </si>
  <si>
    <t>Первый год планового периода
(2015 год)</t>
  </si>
  <si>
    <t>Второй год планового периода
(2016 год)</t>
  </si>
  <si>
    <t xml:space="preserve">
Отчетный финансовый год
(2012 год)
</t>
  </si>
  <si>
    <t xml:space="preserve">Подпрограмма 1: </t>
  </si>
  <si>
    <t>______________________</t>
  </si>
  <si>
    <t>Наименование услуги, показателя объема услуги</t>
  </si>
  <si>
    <t>Значение показателя объема услуги</t>
  </si>
  <si>
    <t>Расходы местного бюджета на оказание муниципальной услуги, тыс. рублей</t>
  </si>
  <si>
    <t>Наименование услуги и ее содержание</t>
  </si>
  <si>
    <t>Показатель объема услуги</t>
  </si>
  <si>
    <t xml:space="preserve"> Мероприятие 1.1 </t>
  </si>
  <si>
    <t xml:space="preserve"> Мероприятие 1.2 </t>
  </si>
  <si>
    <t>2014 год</t>
  </si>
  <si>
    <t>МБ</t>
  </si>
  <si>
    <t>КБ</t>
  </si>
  <si>
    <t>РБ</t>
  </si>
  <si>
    <t>Общий объем финансирования, тыс.руб.</t>
  </si>
  <si>
    <t>2015 год</t>
  </si>
  <si>
    <t>2016 год</t>
  </si>
  <si>
    <t>№ п/п</t>
  </si>
  <si>
    <t>6+7+8+9</t>
  </si>
  <si>
    <t>Ожидаемый результат</t>
  </si>
  <si>
    <t>ГРБС</t>
  </si>
  <si>
    <t>Объем капитальных вложений, тыс. рублей</t>
  </si>
  <si>
    <t xml:space="preserve">отчетный финансовый год </t>
  </si>
  <si>
    <t>текущий финансовый год</t>
  </si>
  <si>
    <t>очередной финансовый год</t>
  </si>
  <si>
    <t xml:space="preserve">первый год планового периода </t>
  </si>
  <si>
    <t>второй год планового периода</t>
  </si>
  <si>
    <t>по годам до ввода объекта</t>
  </si>
  <si>
    <t>2012 год</t>
  </si>
  <si>
    <t>2013 год</t>
  </si>
  <si>
    <t>в том числе:</t>
  </si>
  <si>
    <t>федеральный бюджет</t>
  </si>
  <si>
    <t>краевой бюджет</t>
  </si>
  <si>
    <t>внебюджетные  источники</t>
  </si>
  <si>
    <t>ИТОГО:</t>
  </si>
  <si>
    <t xml:space="preserve">Главный распорядитель:  </t>
  </si>
  <si>
    <t>районный бюджет</t>
  </si>
  <si>
    <t>Объект 1______ год ввода __________</t>
  </si>
  <si>
    <t>местный бюджет</t>
  </si>
  <si>
    <t>Примечания:</t>
  </si>
  <si>
    <t>&lt;*&gt; указывается подпрограмма, в которой предусмотрено строительство объекта</t>
  </si>
  <si>
    <t>&lt;**&gt; по вновь начинаемым объектам – ориентировочная стоимость объекта</t>
  </si>
  <si>
    <t>Наименование  объекта с указанием мощности и годов строительства &lt;*&gt;</t>
  </si>
  <si>
    <t xml:space="preserve">Остаток  стоимости строительства в ценах контракта на 01.01.2014&lt;**&gt; </t>
  </si>
  <si>
    <t>Код бюджетной классификации</t>
  </si>
  <si>
    <t>РзПр</t>
  </si>
  <si>
    <t>ЦСР</t>
  </si>
  <si>
    <t>ВР</t>
  </si>
  <si>
    <t xml:space="preserve">Приложение 1 к подпрограмме 1 "_____________________________________________", реализуемой в рамках муниципальной программы города Игарки "_________________________" на 2014-2016 годы"
</t>
  </si>
  <si>
    <t>Муниципальное задание на оказание муниципальных услуг муниципальным учреждением</t>
  </si>
  <si>
    <t xml:space="preserve">Руководитель </t>
  </si>
  <si>
    <t xml:space="preserve">Направления и объемы финансирования </t>
  </si>
  <si>
    <t xml:space="preserve">Перечень объектов капитального строительства 
(за счет всех источников финансирования)
</t>
  </si>
  <si>
    <t>Приложение 4 к подпрограмме 1 "_____________________________________________", реализуемой в рамках муниципальной программы города Игарки "_________________________" на 2014-2016 годы"</t>
  </si>
  <si>
    <t>Администрация города Игарки</t>
  </si>
  <si>
    <t>Цели, задачи, основные мероприятия подпрограммы</t>
  </si>
  <si>
    <t xml:space="preserve">Наименование ГРБС </t>
  </si>
  <si>
    <t>1.</t>
  </si>
  <si>
    <t>Цель. Комплексное благоустройство города, создание благоприятных и безопасных условий проживания и отдыха населения муниципального образования города Игарки</t>
  </si>
  <si>
    <t>Мероприятие 2. Содержание автобусных остановок</t>
  </si>
  <si>
    <t>Мероприятие 1. Содержание городских памятников, площадей и мест массового отдыха населения</t>
  </si>
  <si>
    <t>Задача 1. Улучшение санитарно-экологического состояния, внешнего и архитектурного облика территории города</t>
  </si>
  <si>
    <t>005</t>
  </si>
  <si>
    <t>0503</t>
  </si>
  <si>
    <t xml:space="preserve">Муниципальная программа города Игарки "Обеспечение комфортной среды проживания на территории города Игарки" </t>
  </si>
  <si>
    <t>2017 год</t>
  </si>
  <si>
    <t>2018 год</t>
  </si>
  <si>
    <t>Мероприятие 3. Содержание объектов уличного освещения города</t>
  </si>
  <si>
    <t>Мероприятие 4. Содержание и ремонт объектов малых архитектурных форм</t>
  </si>
  <si>
    <t>Мероприятие 5. Содержание мест захоронения (городского кладбища)</t>
  </si>
  <si>
    <t>Мероприятие 6. Обустройство и содержание пешеходной переправы между городом и островом "Игарский" в весенний и осенний период</t>
  </si>
  <si>
    <t>Мероприятие 7. Выполнение работ по монтажу покрытия и оборудованию комплексной спортивной площадки для зимних  и летних  видов спорта</t>
  </si>
  <si>
    <t>Мероприятие 9. Обустройство снежного городка</t>
  </si>
  <si>
    <t>Мероприятие 10. Выполнение работ по обустройству площади мемориала "Парк Победы" г. Игарки</t>
  </si>
  <si>
    <t>Мероприятие 11. Электромонтаж новогодней иллюминации</t>
  </si>
  <si>
    <t>ВС</t>
  </si>
  <si>
    <t>1710091910</t>
  </si>
  <si>
    <t>244</t>
  </si>
  <si>
    <t>1710091920</t>
  </si>
  <si>
    <t>1710091940</t>
  </si>
  <si>
    <t>1710091950</t>
  </si>
  <si>
    <t>1710091960</t>
  </si>
  <si>
    <t>1710091970</t>
  </si>
  <si>
    <t>Мероприятие 8. Монтаж и демонтаж новогодней ели</t>
  </si>
  <si>
    <t>1710092040</t>
  </si>
  <si>
    <t>1710092050</t>
  </si>
  <si>
    <t>1710091980</t>
  </si>
  <si>
    <t>1710091990</t>
  </si>
  <si>
    <t>1710092060</t>
  </si>
  <si>
    <t>2019 год</t>
  </si>
  <si>
    <t>Всего расходные обязательства по программе</t>
  </si>
  <si>
    <t>Мероприятие 13. Ремонт объектов уличного освещения дворовой территории жилого дома №3, 2-го микрорайона (детский игровой комплекс "Корвет")</t>
  </si>
  <si>
    <t>1710092020</t>
  </si>
  <si>
    <t xml:space="preserve">Мероприятие 12. Услуги по обслуживанию пассажирского дебаркадера </t>
  </si>
  <si>
    <t>2020 год</t>
  </si>
  <si>
    <t>Согласовали в Туруханске</t>
  </si>
  <si>
    <t>Расчет наш</t>
  </si>
  <si>
    <t>Благоустройство:</t>
  </si>
  <si>
    <t xml:space="preserve">ВСЕГО МП "Обеспечение комфортной среды проживания на территории города Игарки" </t>
  </si>
  <si>
    <t>Разница</t>
  </si>
  <si>
    <t>Наименование мероприятия</t>
  </si>
  <si>
    <t xml:space="preserve">Автобусные остановки - покупка </t>
  </si>
  <si>
    <t>Перевозка груза рекой, Красноярск-Игарка</t>
  </si>
  <si>
    <t>Стоимость тонны, руб.</t>
  </si>
  <si>
    <t>Стоимость изделия автопавильона, 1 шт., руб.</t>
  </si>
  <si>
    <t>Масса конструкций, тонн</t>
  </si>
  <si>
    <t>Итого, руб.</t>
  </si>
  <si>
    <t>Погрузка и доставка конструкций в г. Красноярске</t>
  </si>
  <si>
    <t>Снятие конструкций в г. Игарка, аренда плавкрана</t>
  </si>
  <si>
    <t>Стоимость 1 часа работы, руб.</t>
  </si>
  <si>
    <t>Кол-во часов</t>
  </si>
  <si>
    <t>Установка автобусной остановки</t>
  </si>
  <si>
    <t>Стоимость :</t>
  </si>
  <si>
    <t>Разбивка мероприятий МП "Обеспечение комфортной среды проживания на территории города Игарки" на 2018,с параметрами 2017 года</t>
  </si>
  <si>
    <t>Параметры 2017 года</t>
  </si>
  <si>
    <t>Согласовали в Туруханске на 2018 г.</t>
  </si>
  <si>
    <t>План №2 на 2018 год</t>
  </si>
  <si>
    <t>Разница (ст.2-ст.4)</t>
  </si>
  <si>
    <t>Мероприятие 14. Приобретение автобусных остановок</t>
  </si>
  <si>
    <t>Мероприятие 15. Приобретение и установка детской площадки</t>
  </si>
  <si>
    <t>План  на 2018 год</t>
  </si>
  <si>
    <t>Разбивка мероприятий МП "Обеспечение комфортной среды проживания на территории города  Игарки" на 2018,с параметрами 2017 года</t>
  </si>
  <si>
    <t>Мероприятие 13. Ремонт объектов уличного освещения дворовой территории</t>
  </si>
  <si>
    <t>Мероприятие 14.  Ремонт объектов уличного освещения</t>
  </si>
  <si>
    <t xml:space="preserve">Мероприятие 6. Обустройство и содержание пешеходной переправы между городом и островом "Игарский"  </t>
  </si>
  <si>
    <t>Мероприятие 15. Приобретение и установка автобусных остановок</t>
  </si>
  <si>
    <t>Мероприятие 16. Приобретение и установка детской площадки</t>
  </si>
  <si>
    <t>2021 год</t>
  </si>
  <si>
    <t>№
п/п</t>
  </si>
  <si>
    <t xml:space="preserve">Цели, задачи, целевые индикаторы и показатели результативности
</t>
  </si>
  <si>
    <t>Единица измерения</t>
  </si>
  <si>
    <t>Источник информации</t>
  </si>
  <si>
    <t>Год, предшествующий реализации муниципальной программы          (2014 год)</t>
  </si>
  <si>
    <t xml:space="preserve">Годы реализации программы
</t>
  </si>
  <si>
    <t>Уд.вес индикатора</t>
  </si>
  <si>
    <t>Динамика индикатора</t>
  </si>
  <si>
    <t>Мероприятия, влияющие на значение индикатора (номер п.п.)</t>
  </si>
  <si>
    <t>1</t>
  </si>
  <si>
    <t>ед.</t>
  </si>
  <si>
    <t xml:space="preserve">Ведомственная отчетность </t>
  </si>
  <si>
    <t>Мероприятия в Приложении №1 к паспорту МП</t>
  </si>
  <si>
    <t>Мероприятие 17. Ремонт 2-х спортивных площадок на территории прилегающей к зданию по адресу: г. Игарка 1 микрорайон, дом 19</t>
  </si>
  <si>
    <t xml:space="preserve">Приложение №1 к паспорту муниципальной программы города Игарки "Обеспечение комфортной среды проживания на территории города Игарки" </t>
  </si>
  <si>
    <t xml:space="preserve">Приложение №2 к  паспорту муниципальной программы города Игарки "Обеспечение комфортной среды проживания на территории города Игарки" </t>
  </si>
  <si>
    <t>2022 год</t>
  </si>
  <si>
    <t xml:space="preserve">Итого </t>
  </si>
  <si>
    <t>Мероприятие 18. Обустройство территории прилегающей к зданию по адресу 1 микрорайон дом 31</t>
  </si>
  <si>
    <t>2023 год</t>
  </si>
  <si>
    <t>Сохранение количества обслуживаемых объектов благоустройства. Количество обслуживаемых объектов благоустройства (памятников, площадей и мест массового отдыха – 9, автобусных остановок – 20, малых архитектурных форм – 11)</t>
  </si>
  <si>
    <t>Расходы по годам реализации программы (тыс. рублей)</t>
  </si>
  <si>
    <t>2024 год</t>
  </si>
  <si>
    <t>Наименование</t>
  </si>
  <si>
    <t>Целевые показатели и индикаторы результативности программы</t>
  </si>
  <si>
    <t>2025 год</t>
  </si>
  <si>
    <t>Мероприятие 19. Обустройство пешеходного спуска к переправе между городом и островом "Игарский"</t>
  </si>
  <si>
    <t>Повышение  уровня благоустройства территории города</t>
  </si>
  <si>
    <t>Мероприятие 20. Расходы на организацию туристско-рекреационной зоны</t>
  </si>
  <si>
    <t>17100S4800</t>
  </si>
  <si>
    <t>Мероприятие 21. Приобретение и монтаж зимней горки</t>
  </si>
  <si>
    <t>2026 год</t>
  </si>
  <si>
    <t>Мероприятие 22. 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 поселений</t>
  </si>
  <si>
    <t>2027 год</t>
  </si>
  <si>
    <t xml:space="preserve">Мероприятие 23. Приобретение и монтаж детской игровой площадки на дворовой территории домов 1,2,3  2 микрорайона </t>
  </si>
  <si>
    <t>Мероприятие 24. Устройство деревянного настила  на спуске к дебаркадеру</t>
  </si>
  <si>
    <t>Мероприятие 25. Приобретение и доставка новогодней ели</t>
  </si>
  <si>
    <t>Мероприятие 26. Выполнение работ  по благоустройству территории города</t>
  </si>
  <si>
    <t>Мероприятие 27. Выполнение работ по благоустройству мест захоронения на Аллее Славы городского кладбища</t>
  </si>
  <si>
    <t>Мероприятие 28.Приобретение светильников  для замены на объектах уличного освещения</t>
  </si>
  <si>
    <t>Выполнение работ по благоустройству территории прилегающей к зданию, расположенному по адресу: г. Игарка, 2 микрорайона д. № 22.</t>
  </si>
  <si>
    <t>Выполнение работ по обустройству площадки для выгула домашних животных.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</si>
</sst>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0.0"/>
    <numFmt numFmtId="173" formatCode="0.000"/>
    <numFmt numFmtId="174" formatCode="#,##0.000"/>
    <numFmt numFmtId="179" formatCode="#,##0.000_р_."/>
  </numFmts>
  <fonts count="15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sz val="16"/>
      <color indexed="56"/>
      <name val="Times New Roman"/>
      <family val="1"/>
      <charset val="204"/>
    </font>
    <font>
      <sz val="16"/>
      <color indexed="55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2" fontId="3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3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172" fontId="3" fillId="2" borderId="1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justify"/>
    </xf>
    <xf numFmtId="0" fontId="8" fillId="0" borderId="0" xfId="0" applyFont="1" applyAlignment="1">
      <alignment horizontal="left"/>
    </xf>
    <xf numFmtId="0" fontId="9" fillId="0" borderId="0" xfId="0" applyFont="1" applyFill="1"/>
    <xf numFmtId="0" fontId="7" fillId="0" borderId="0" xfId="0" applyFont="1" applyFill="1"/>
    <xf numFmtId="4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173" fontId="0" fillId="0" borderId="0" xfId="0" applyNumberFormat="1"/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7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3" fontId="0" fillId="0" borderId="1" xfId="0" applyNumberFormat="1" applyBorder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17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173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173" fontId="13" fillId="0" borderId="3" xfId="0" applyNumberFormat="1" applyFont="1" applyBorder="1" applyAlignment="1">
      <alignment horizontal="center" vertical="center" wrapText="1"/>
    </xf>
    <xf numFmtId="173" fontId="13" fillId="3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173" fontId="13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3" borderId="1" xfId="0" applyFill="1" applyBorder="1"/>
    <xf numFmtId="0" fontId="12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Border="1"/>
    <xf numFmtId="0" fontId="11" fillId="2" borderId="0" xfId="0" applyFont="1" applyFill="1" applyBorder="1" applyAlignment="1"/>
    <xf numFmtId="0" fontId="11" fillId="2" borderId="3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173" fontId="14" fillId="4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/>
    </xf>
    <xf numFmtId="173" fontId="14" fillId="4" borderId="1" xfId="0" applyNumberFormat="1" applyFont="1" applyFill="1" applyBorder="1" applyAlignment="1">
      <alignment horizontal="center" vertical="center"/>
    </xf>
    <xf numFmtId="0" fontId="11" fillId="4" borderId="6" xfId="0" applyFont="1" applyFill="1" applyBorder="1"/>
    <xf numFmtId="0" fontId="11" fillId="5" borderId="0" xfId="0" applyFont="1" applyFill="1"/>
    <xf numFmtId="0" fontId="11" fillId="2" borderId="0" xfId="0" applyFont="1" applyFill="1" applyBorder="1" applyAlignment="1">
      <alignment horizontal="center"/>
    </xf>
    <xf numFmtId="174" fontId="11" fillId="2" borderId="0" xfId="0" applyNumberFormat="1" applyFont="1" applyFill="1" applyAlignment="1">
      <alignment horizontal="center"/>
    </xf>
    <xf numFmtId="0" fontId="14" fillId="4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173" fontId="11" fillId="2" borderId="0" xfId="0" applyNumberFormat="1" applyFont="1" applyFill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173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173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 vertical="top" wrapText="1"/>
    </xf>
    <xf numFmtId="49" fontId="11" fillId="0" borderId="8" xfId="0" applyNumberFormat="1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 wrapText="1"/>
    </xf>
    <xf numFmtId="174" fontId="11" fillId="0" borderId="8" xfId="0" applyNumberFormat="1" applyFont="1" applyFill="1" applyBorder="1" applyAlignment="1">
      <alignment horizontal="center" vertical="top"/>
    </xf>
    <xf numFmtId="179" fontId="11" fillId="0" borderId="8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top"/>
    </xf>
    <xf numFmtId="174" fontId="11" fillId="0" borderId="1" xfId="0" applyNumberFormat="1" applyFont="1" applyFill="1" applyBorder="1" applyAlignment="1">
      <alignment horizontal="center" vertical="top"/>
    </xf>
    <xf numFmtId="179" fontId="11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Border="1"/>
    <xf numFmtId="0" fontId="11" fillId="0" borderId="1" xfId="0" applyFont="1" applyFill="1" applyBorder="1"/>
    <xf numFmtId="174" fontId="11" fillId="0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2" fontId="11" fillId="0" borderId="8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2" fontId="3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0" fontId="11" fillId="0" borderId="5" xfId="0" applyFont="1" applyFill="1" applyBorder="1" applyAlignment="1">
      <alignment horizontal="center" vertical="top"/>
    </xf>
    <xf numFmtId="174" fontId="11" fillId="0" borderId="13" xfId="0" applyNumberFormat="1" applyFont="1" applyFill="1" applyBorder="1" applyAlignment="1">
      <alignment horizontal="center" vertical="top" wrapText="1"/>
    </xf>
    <xf numFmtId="174" fontId="11" fillId="0" borderId="9" xfId="0" applyNumberFormat="1" applyFont="1" applyFill="1" applyBorder="1" applyAlignment="1">
      <alignment horizontal="center" vertical="top" wrapText="1"/>
    </xf>
    <xf numFmtId="173" fontId="11" fillId="0" borderId="1" xfId="0" applyNumberFormat="1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174" fontId="11" fillId="0" border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031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032" name="WordArt 1"/>
        <xdr:cNvSpPr>
          <a:spLocks noChangeArrowheads="1" noChangeShapeType="1" noTextEdit="1"/>
        </xdr:cNvSpPr>
      </xdr:nvSpPr>
      <xdr:spPr bwMode="auto">
        <a:xfrm flipV="1">
          <a:off x="533400" y="9572625"/>
          <a:ext cx="24860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033" name="WordArt 1"/>
        <xdr:cNvSpPr>
          <a:spLocks noChangeArrowheads="1" noChangeShapeType="1" noTextEdit="1"/>
        </xdr:cNvSpPr>
      </xdr:nvSpPr>
      <xdr:spPr bwMode="auto">
        <a:xfrm flipV="1">
          <a:off x="533400" y="9572625"/>
          <a:ext cx="24860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034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035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036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55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56" name="WordArt 1"/>
        <xdr:cNvSpPr>
          <a:spLocks noChangeArrowheads="1" noChangeShapeType="1" noTextEdit="1"/>
        </xdr:cNvSpPr>
      </xdr:nvSpPr>
      <xdr:spPr bwMode="auto">
        <a:xfrm flipV="1">
          <a:off x="533400" y="0"/>
          <a:ext cx="1933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57" name="WordArt 1"/>
        <xdr:cNvSpPr>
          <a:spLocks noChangeArrowheads="1" noChangeShapeType="1" noTextEdit="1"/>
        </xdr:cNvSpPr>
      </xdr:nvSpPr>
      <xdr:spPr bwMode="auto">
        <a:xfrm flipV="1">
          <a:off x="533400" y="0"/>
          <a:ext cx="1933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58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59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60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5695950</xdr:colOff>
      <xdr:row>7</xdr:row>
      <xdr:rowOff>9525</xdr:rowOff>
    </xdr:from>
    <xdr:to>
      <xdr:col>8</xdr:col>
      <xdr:colOff>1123950</xdr:colOff>
      <xdr:row>8</xdr:row>
      <xdr:rowOff>161925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flipH="1" flipV="1">
          <a:off x="6238875" y="9067800"/>
          <a:ext cx="15687675" cy="647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50" workbookViewId="0">
      <selection activeCell="P13" sqref="P13"/>
    </sheetView>
  </sheetViews>
  <sheetFormatPr defaultColWidth="14.7109375" defaultRowHeight="39" customHeight="1" x14ac:dyDescent="0.3"/>
  <cols>
    <col min="1" max="1" width="45.28515625" style="4" customWidth="1"/>
    <col min="2" max="2" width="21.5703125" style="2" customWidth="1"/>
    <col min="3" max="4" width="23.7109375" style="2" customWidth="1"/>
    <col min="5" max="5" width="23.28515625" style="2" customWidth="1"/>
    <col min="6" max="6" width="24.28515625" style="2" customWidth="1"/>
    <col min="7" max="7" width="20.85546875" style="1" customWidth="1"/>
    <col min="8" max="8" width="23.140625" style="1" customWidth="1"/>
    <col min="9" max="9" width="25.42578125" style="1" customWidth="1"/>
    <col min="10" max="10" width="28.85546875" style="1" customWidth="1"/>
    <col min="11" max="11" width="27.42578125" style="1" customWidth="1"/>
    <col min="12" max="22" width="9.140625" style="1" customWidth="1"/>
    <col min="23" max="248" width="9.140625" style="2" customWidth="1"/>
    <col min="249" max="249" width="7.7109375" style="2" customWidth="1"/>
    <col min="250" max="250" width="21.5703125" style="2" customWidth="1"/>
    <col min="251" max="251" width="72.5703125" style="2" customWidth="1"/>
    <col min="252" max="16384" width="14.7109375" style="2"/>
  </cols>
  <sheetData>
    <row r="1" spans="1:12" ht="152.25" customHeight="1" x14ac:dyDescent="0.4">
      <c r="A1" s="21"/>
      <c r="B1" s="119"/>
      <c r="C1" s="119"/>
      <c r="D1" s="119"/>
      <c r="E1" s="119"/>
      <c r="F1" s="119"/>
      <c r="G1" s="19"/>
      <c r="H1" s="119" t="s">
        <v>52</v>
      </c>
      <c r="I1" s="119"/>
      <c r="J1" s="119"/>
      <c r="K1" s="119"/>
      <c r="L1" s="20"/>
    </row>
    <row r="2" spans="1:12" ht="36" customHeight="1" x14ac:dyDescent="0.4">
      <c r="A2" s="21"/>
      <c r="B2" s="119"/>
      <c r="C2" s="119"/>
      <c r="D2" s="119"/>
      <c r="E2" s="119"/>
      <c r="F2" s="119"/>
      <c r="G2" s="18"/>
      <c r="H2" s="18"/>
      <c r="I2" s="18"/>
      <c r="J2" s="18"/>
      <c r="K2" s="18"/>
      <c r="L2" s="20"/>
    </row>
    <row r="3" spans="1:12" ht="48" customHeight="1" x14ac:dyDescent="0.3">
      <c r="A3" s="120" t="s">
        <v>53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66" customHeight="1" x14ac:dyDescent="0.3">
      <c r="A4" s="121" t="s">
        <v>7</v>
      </c>
      <c r="B4" s="122" t="s">
        <v>8</v>
      </c>
      <c r="C4" s="122"/>
      <c r="D4" s="122"/>
      <c r="E4" s="122"/>
      <c r="F4" s="122"/>
      <c r="G4" s="122" t="s">
        <v>9</v>
      </c>
      <c r="H4" s="122"/>
      <c r="I4" s="122"/>
      <c r="J4" s="122"/>
      <c r="K4" s="122"/>
    </row>
    <row r="5" spans="1:12" ht="189.75" customHeight="1" x14ac:dyDescent="0.3">
      <c r="A5" s="121"/>
      <c r="B5" s="14" t="s">
        <v>4</v>
      </c>
      <c r="C5" s="3" t="s">
        <v>0</v>
      </c>
      <c r="D5" s="3" t="s">
        <v>1</v>
      </c>
      <c r="E5" s="3" t="s">
        <v>2</v>
      </c>
      <c r="F5" s="3" t="s">
        <v>3</v>
      </c>
      <c r="G5" s="14" t="s">
        <v>4</v>
      </c>
      <c r="H5" s="3" t="s">
        <v>0</v>
      </c>
      <c r="I5" s="3" t="s">
        <v>1</v>
      </c>
      <c r="J5" s="3" t="s">
        <v>2</v>
      </c>
      <c r="K5" s="3" t="s">
        <v>3</v>
      </c>
    </row>
    <row r="6" spans="1:12" ht="41.25" customHeight="1" x14ac:dyDescent="0.3">
      <c r="A6" s="116" t="s">
        <v>10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1:12" ht="40.5" customHeight="1" x14ac:dyDescent="0.3">
      <c r="A7" s="117" t="s">
        <v>11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2" ht="40.5" customHeight="1" x14ac:dyDescent="0.3">
      <c r="A8" s="16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2" ht="26.25" x14ac:dyDescent="0.3">
      <c r="A9" s="17" t="s">
        <v>12</v>
      </c>
      <c r="B9" s="24"/>
      <c r="C9" s="24"/>
      <c r="D9" s="24"/>
      <c r="E9" s="24"/>
      <c r="F9" s="24"/>
      <c r="G9" s="15"/>
      <c r="H9" s="15"/>
      <c r="I9" s="15"/>
      <c r="J9" s="15"/>
      <c r="K9" s="15"/>
    </row>
    <row r="10" spans="1:12" ht="26.25" x14ac:dyDescent="0.3">
      <c r="A10" s="17" t="s">
        <v>13</v>
      </c>
      <c r="B10" s="24"/>
      <c r="C10" s="24"/>
      <c r="D10" s="24"/>
      <c r="E10" s="24"/>
      <c r="F10" s="24"/>
      <c r="G10" s="15"/>
      <c r="H10" s="15"/>
      <c r="I10" s="15"/>
      <c r="J10" s="15"/>
      <c r="K10" s="15"/>
    </row>
    <row r="11" spans="1:12" ht="41.25" customHeigh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2" ht="45.75" customHeight="1" x14ac:dyDescent="0.3">
      <c r="A12" s="23"/>
      <c r="B12" s="24"/>
      <c r="C12" s="24"/>
      <c r="D12" s="24"/>
      <c r="E12" s="24"/>
      <c r="F12" s="24"/>
      <c r="G12" s="15"/>
      <c r="H12" s="15"/>
      <c r="I12" s="15"/>
      <c r="J12" s="15"/>
      <c r="K12" s="15"/>
    </row>
    <row r="13" spans="1:12" ht="47.25" customHeight="1" x14ac:dyDescent="0.3">
      <c r="A13" s="23"/>
      <c r="B13" s="24"/>
      <c r="C13" s="15"/>
      <c r="D13" s="24"/>
      <c r="E13" s="24"/>
      <c r="F13" s="24"/>
      <c r="G13" s="15"/>
      <c r="H13" s="15"/>
      <c r="I13" s="15"/>
      <c r="J13" s="15"/>
      <c r="K13" s="15"/>
    </row>
    <row r="14" spans="1:12" ht="84" customHeight="1" x14ac:dyDescent="0.4">
      <c r="A14" s="12" t="s">
        <v>54</v>
      </c>
      <c r="B14" s="10"/>
      <c r="C14" s="9"/>
      <c r="D14" s="10"/>
      <c r="E14" s="118" t="s">
        <v>6</v>
      </c>
      <c r="F14" s="118"/>
      <c r="G14" s="22"/>
      <c r="H14" s="22"/>
      <c r="I14" s="22"/>
      <c r="J14" s="22"/>
      <c r="K14" s="22"/>
    </row>
    <row r="15" spans="1:12" ht="42.75" customHeight="1" x14ac:dyDescent="0.3">
      <c r="A15" s="8"/>
      <c r="B15" s="10"/>
      <c r="C15" s="9"/>
      <c r="D15" s="10"/>
      <c r="E15" s="10"/>
      <c r="F15" s="10"/>
    </row>
    <row r="16" spans="1:12" ht="20.25" x14ac:dyDescent="0.3"/>
    <row r="17" spans="1:22" s="6" customFormat="1" ht="54" customHeight="1" x14ac:dyDescent="0.3">
      <c r="A17" s="5"/>
      <c r="B17" s="11"/>
      <c r="C17" s="11"/>
      <c r="D17" s="11"/>
      <c r="E17" s="11"/>
      <c r="F17" s="11"/>
      <c r="G17" s="7"/>
      <c r="H17" s="7"/>
      <c r="I17" s="7"/>
      <c r="J17" s="7"/>
      <c r="K17" s="19"/>
      <c r="L17" s="18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5" customHeight="1" x14ac:dyDescent="0.3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96" customHeight="1" x14ac:dyDescent="0.4">
      <c r="A19" s="13"/>
    </row>
    <row r="24" spans="1:22" ht="39" customHeight="1" x14ac:dyDescent="0.3">
      <c r="G24" s="119"/>
      <c r="H24" s="119"/>
      <c r="I24" s="119"/>
      <c r="J24" s="119"/>
      <c r="K24" s="119"/>
    </row>
    <row r="25" spans="1:22" ht="159" customHeight="1" x14ac:dyDescent="0.3">
      <c r="G25" s="119"/>
      <c r="H25" s="119"/>
      <c r="I25" s="119"/>
      <c r="J25" s="119"/>
      <c r="K25" s="119"/>
    </row>
  </sheetData>
  <mergeCells count="10">
    <mergeCell ref="A6:K6"/>
    <mergeCell ref="A7:K7"/>
    <mergeCell ref="E14:F14"/>
    <mergeCell ref="G24:K25"/>
    <mergeCell ref="B1:F2"/>
    <mergeCell ref="A3:K3"/>
    <mergeCell ref="A4:A5"/>
    <mergeCell ref="B4:F4"/>
    <mergeCell ref="G4:K4"/>
    <mergeCell ref="H1:K1"/>
  </mergeCells>
  <phoneticPr fontId="6" type="noConversion"/>
  <pageMargins left="0.4" right="0.45" top="0.71" bottom="1" header="0.5" footer="0.5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view="pageBreakPreview" topLeftCell="C1" zoomScale="75" zoomScaleNormal="75" workbookViewId="0">
      <selection activeCell="O9" sqref="O9"/>
    </sheetView>
  </sheetViews>
  <sheetFormatPr defaultRowHeight="15.75" x14ac:dyDescent="0.25"/>
  <cols>
    <col min="1" max="1" width="6.85546875" style="65" bestFit="1" customWidth="1"/>
    <col min="2" max="2" width="42.7109375" style="64" customWidth="1"/>
    <col min="3" max="3" width="17.28515625" style="64" customWidth="1"/>
    <col min="4" max="4" width="17.5703125" style="64" customWidth="1"/>
    <col min="5" max="12" width="12.85546875" style="65" bestFit="1" customWidth="1"/>
    <col min="13" max="13" width="13.28515625" style="65" bestFit="1" customWidth="1"/>
    <col min="14" max="14" width="12.85546875" style="65" customWidth="1"/>
    <col min="15" max="15" width="12.85546875" style="65" bestFit="1" customWidth="1"/>
    <col min="16" max="16" width="11.85546875" style="65" customWidth="1"/>
    <col min="17" max="17" width="11.28515625" style="65" customWidth="1"/>
    <col min="18" max="16384" width="9.140625" style="65"/>
  </cols>
  <sheetData>
    <row r="1" spans="1:17" ht="30.75" customHeight="1" x14ac:dyDescent="0.25">
      <c r="A1" s="124" t="s">
        <v>146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s="97" customFormat="1" ht="40.5" customHeight="1" x14ac:dyDescent="0.25">
      <c r="A3" s="125" t="s">
        <v>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s="97" customFormat="1" ht="15.75" customHeight="1" x14ac:dyDescent="0.25">
      <c r="A4" s="123" t="s">
        <v>21</v>
      </c>
      <c r="B4" s="123" t="s">
        <v>155</v>
      </c>
      <c r="C4" s="123" t="s">
        <v>60</v>
      </c>
      <c r="D4" s="123" t="s">
        <v>18</v>
      </c>
      <c r="E4" s="126" t="s">
        <v>153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s="97" customFormat="1" x14ac:dyDescent="0.25">
      <c r="A5" s="123"/>
      <c r="B5" s="123"/>
      <c r="C5" s="123"/>
      <c r="D5" s="123"/>
      <c r="E5" s="126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 s="97" customFormat="1" x14ac:dyDescent="0.25">
      <c r="A6" s="123"/>
      <c r="B6" s="123"/>
      <c r="C6" s="123"/>
      <c r="D6" s="123"/>
      <c r="E6" s="123">
        <v>2015</v>
      </c>
      <c r="F6" s="123">
        <v>2016</v>
      </c>
      <c r="G6" s="123">
        <v>2017</v>
      </c>
      <c r="H6" s="123">
        <v>2018</v>
      </c>
      <c r="I6" s="123">
        <v>2019</v>
      </c>
      <c r="J6" s="123">
        <v>2020</v>
      </c>
      <c r="K6" s="123">
        <v>2021</v>
      </c>
      <c r="L6" s="123">
        <v>2022</v>
      </c>
      <c r="M6" s="123">
        <v>2023</v>
      </c>
      <c r="N6" s="123">
        <v>2024</v>
      </c>
      <c r="O6" s="123">
        <v>2025</v>
      </c>
      <c r="P6" s="123">
        <v>2026</v>
      </c>
      <c r="Q6" s="123">
        <v>2027</v>
      </c>
    </row>
    <row r="7" spans="1:17" s="97" customForma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s="97" customFormat="1" x14ac:dyDescent="0.25">
      <c r="A8" s="98">
        <v>1</v>
      </c>
      <c r="B8" s="72">
        <v>2</v>
      </c>
      <c r="C8" s="72">
        <v>3</v>
      </c>
      <c r="D8" s="72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spans="1:17" s="97" customFormat="1" ht="63" x14ac:dyDescent="0.25">
      <c r="A9" s="94" t="s">
        <v>61</v>
      </c>
      <c r="B9" s="95" t="s">
        <v>68</v>
      </c>
      <c r="C9" s="95" t="s">
        <v>58</v>
      </c>
      <c r="D9" s="99">
        <f>SUM(E9:Q9)</f>
        <v>158441.84114999996</v>
      </c>
      <c r="E9" s="96">
        <v>11402.19</v>
      </c>
      <c r="F9" s="96">
        <v>24547.84</v>
      </c>
      <c r="G9" s="96">
        <v>8054.585</v>
      </c>
      <c r="H9" s="96">
        <v>9843.7000000000007</v>
      </c>
      <c r="I9" s="96">
        <v>11211.165000000001</v>
      </c>
      <c r="J9" s="96">
        <v>8378.4719999999998</v>
      </c>
      <c r="K9" s="96">
        <v>9306.9077500000003</v>
      </c>
      <c r="L9" s="96">
        <v>7488.5039500000003</v>
      </c>
      <c r="M9" s="96">
        <v>21234.807699999998</v>
      </c>
      <c r="N9" s="96">
        <v>15715.344270000001</v>
      </c>
      <c r="O9" s="96">
        <f>'Приложение 1.1 '!M9</f>
        <v>14682.39948</v>
      </c>
      <c r="P9" s="96">
        <f>'Приложение 1.1 '!R9</f>
        <v>8287.9629999999997</v>
      </c>
      <c r="Q9" s="96">
        <f>'Приложение 1.1 '!W9</f>
        <v>8287.9629999999997</v>
      </c>
    </row>
    <row r="10" spans="1:17" x14ac:dyDescent="0.25">
      <c r="A10" s="66"/>
      <c r="B10" s="87"/>
      <c r="C10" s="87"/>
      <c r="D10" s="87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2" spans="1:17" x14ac:dyDescent="0.25">
      <c r="D12" s="88"/>
    </row>
  </sheetData>
  <mergeCells count="20">
    <mergeCell ref="N6:N7"/>
    <mergeCell ref="H6:H7"/>
    <mergeCell ref="J6:J7"/>
    <mergeCell ref="L6:L7"/>
    <mergeCell ref="A1:Q1"/>
    <mergeCell ref="A3:Q3"/>
    <mergeCell ref="E4:Q5"/>
    <mergeCell ref="Q6:Q7"/>
    <mergeCell ref="P6:P7"/>
    <mergeCell ref="K6:K7"/>
    <mergeCell ref="M6:M7"/>
    <mergeCell ref="O6:O7"/>
    <mergeCell ref="E6:E7"/>
    <mergeCell ref="F6:F7"/>
    <mergeCell ref="G6:G7"/>
    <mergeCell ref="I6:I7"/>
    <mergeCell ref="A4:A7"/>
    <mergeCell ref="B4:B7"/>
    <mergeCell ref="C4:C7"/>
    <mergeCell ref="D4:D7"/>
  </mergeCells>
  <phoneticPr fontId="6" type="noConversion"/>
  <pageMargins left="0.2" right="0.2" top="0.6" bottom="0.45" header="0.17" footer="0.19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45"/>
  <sheetViews>
    <sheetView view="pageBreakPreview" zoomScale="64" zoomScaleNormal="40" zoomScaleSheetLayoutView="64" workbookViewId="0">
      <selection activeCell="I12" sqref="I12"/>
    </sheetView>
  </sheetViews>
  <sheetFormatPr defaultRowHeight="15.75" x14ac:dyDescent="0.25"/>
  <cols>
    <col min="1" max="1" width="6.85546875" style="65" bestFit="1" customWidth="1"/>
    <col min="2" max="2" width="55.5703125" style="64" customWidth="1"/>
    <col min="3" max="3" width="17.28515625" style="64" customWidth="1"/>
    <col min="4" max="4" width="6.85546875" style="64" bestFit="1" customWidth="1"/>
    <col min="5" max="5" width="6.5703125" style="64" bestFit="1" customWidth="1"/>
    <col min="6" max="6" width="13.42578125" style="64" customWidth="1"/>
    <col min="7" max="7" width="4.85546875" style="64" bestFit="1" customWidth="1"/>
    <col min="8" max="8" width="17.7109375" style="64" customWidth="1"/>
    <col min="9" max="9" width="11.42578125" style="65" customWidth="1"/>
    <col min="10" max="10" width="10.42578125" style="65" customWidth="1"/>
    <col min="11" max="11" width="12.7109375" style="65" customWidth="1"/>
    <col min="12" max="12" width="5.5703125" style="65" bestFit="1" customWidth="1"/>
    <col min="13" max="13" width="12.5703125" style="65" customWidth="1"/>
    <col min="14" max="15" width="6.42578125" style="65" bestFit="1" customWidth="1"/>
    <col min="16" max="16" width="12.42578125" style="65" bestFit="1" customWidth="1"/>
    <col min="17" max="17" width="5.7109375" style="65" customWidth="1"/>
    <col min="18" max="18" width="12.140625" style="65" customWidth="1"/>
    <col min="19" max="19" width="6" style="65" customWidth="1"/>
    <col min="20" max="20" width="5.28515625" style="65" bestFit="1" customWidth="1"/>
    <col min="21" max="21" width="12.28515625" style="65" bestFit="1" customWidth="1"/>
    <col min="22" max="22" width="5.28515625" style="65" bestFit="1" customWidth="1"/>
    <col min="23" max="23" width="11" style="65" customWidth="1"/>
    <col min="24" max="24" width="28.5703125" style="65" customWidth="1"/>
    <col min="25" max="16384" width="9.140625" style="65"/>
  </cols>
  <sheetData>
    <row r="1" spans="1:24" x14ac:dyDescent="0.25">
      <c r="A1" s="124" t="s">
        <v>146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</row>
    <row r="2" spans="1:24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37.5" customHeight="1" thickBot="1" x14ac:dyDescent="0.3">
      <c r="A3" s="134" t="s">
        <v>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4" x14ac:dyDescent="0.25">
      <c r="A4" s="141" t="s">
        <v>21</v>
      </c>
      <c r="B4" s="135" t="s">
        <v>59</v>
      </c>
      <c r="C4" s="135" t="s">
        <v>60</v>
      </c>
      <c r="D4" s="135" t="s">
        <v>48</v>
      </c>
      <c r="E4" s="135"/>
      <c r="F4" s="135"/>
      <c r="G4" s="135"/>
      <c r="H4" s="135" t="s">
        <v>18</v>
      </c>
      <c r="I4" s="140" t="s">
        <v>153</v>
      </c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37" t="s">
        <v>23</v>
      </c>
    </row>
    <row r="5" spans="1:24" x14ac:dyDescent="0.25">
      <c r="A5" s="142"/>
      <c r="B5" s="136"/>
      <c r="C5" s="136"/>
      <c r="D5" s="136"/>
      <c r="E5" s="136"/>
      <c r="F5" s="136"/>
      <c r="G5" s="136"/>
      <c r="H5" s="136"/>
      <c r="I5" s="139" t="s">
        <v>157</v>
      </c>
      <c r="J5" s="139"/>
      <c r="K5" s="139"/>
      <c r="L5" s="139"/>
      <c r="M5" s="139"/>
      <c r="N5" s="139" t="s">
        <v>163</v>
      </c>
      <c r="O5" s="139"/>
      <c r="P5" s="139"/>
      <c r="Q5" s="139"/>
      <c r="R5" s="139"/>
      <c r="S5" s="139" t="s">
        <v>165</v>
      </c>
      <c r="T5" s="139"/>
      <c r="U5" s="139"/>
      <c r="V5" s="139"/>
      <c r="W5" s="139"/>
      <c r="X5" s="138"/>
    </row>
    <row r="6" spans="1:24" x14ac:dyDescent="0.25">
      <c r="A6" s="142"/>
      <c r="B6" s="136"/>
      <c r="C6" s="136"/>
      <c r="D6" s="136"/>
      <c r="E6" s="136"/>
      <c r="F6" s="136"/>
      <c r="G6" s="136"/>
      <c r="H6" s="136"/>
      <c r="I6" s="136" t="s">
        <v>16</v>
      </c>
      <c r="J6" s="136" t="s">
        <v>17</v>
      </c>
      <c r="K6" s="136" t="s">
        <v>15</v>
      </c>
      <c r="L6" s="136" t="s">
        <v>79</v>
      </c>
      <c r="M6" s="136" t="s">
        <v>149</v>
      </c>
      <c r="N6" s="136" t="s">
        <v>16</v>
      </c>
      <c r="O6" s="136" t="s">
        <v>17</v>
      </c>
      <c r="P6" s="136" t="s">
        <v>15</v>
      </c>
      <c r="Q6" s="136" t="s">
        <v>79</v>
      </c>
      <c r="R6" s="136" t="s">
        <v>149</v>
      </c>
      <c r="S6" s="136" t="s">
        <v>16</v>
      </c>
      <c r="T6" s="136" t="s">
        <v>17</v>
      </c>
      <c r="U6" s="136" t="s">
        <v>15</v>
      </c>
      <c r="V6" s="136" t="s">
        <v>79</v>
      </c>
      <c r="W6" s="136" t="s">
        <v>149</v>
      </c>
      <c r="X6" s="138"/>
    </row>
    <row r="7" spans="1:24" ht="30" customHeight="1" x14ac:dyDescent="0.25">
      <c r="A7" s="142"/>
      <c r="B7" s="136"/>
      <c r="C7" s="136"/>
      <c r="D7" s="74" t="s">
        <v>24</v>
      </c>
      <c r="E7" s="74" t="s">
        <v>49</v>
      </c>
      <c r="F7" s="74" t="s">
        <v>50</v>
      </c>
      <c r="G7" s="74" t="s">
        <v>51</v>
      </c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8"/>
    </row>
    <row r="8" spans="1:24" x14ac:dyDescent="0.25">
      <c r="A8" s="75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7">
        <v>24</v>
      </c>
    </row>
    <row r="9" spans="1:24" s="86" customFormat="1" ht="73.5" customHeight="1" x14ac:dyDescent="0.25">
      <c r="A9" s="89"/>
      <c r="B9" s="78" t="s">
        <v>68</v>
      </c>
      <c r="C9" s="79" t="s">
        <v>94</v>
      </c>
      <c r="D9" s="80" t="s">
        <v>66</v>
      </c>
      <c r="E9" s="80" t="s">
        <v>67</v>
      </c>
      <c r="F9" s="80">
        <v>1710000000</v>
      </c>
      <c r="G9" s="81">
        <v>244</v>
      </c>
      <c r="H9" s="82">
        <f>M9+R9+W9</f>
        <v>31258.32548</v>
      </c>
      <c r="I9" s="83">
        <f>SUM(I12:I42)</f>
        <v>0</v>
      </c>
      <c r="J9" s="83">
        <f>SUM(J12:J42)</f>
        <v>0</v>
      </c>
      <c r="K9" s="84">
        <f>SUM(K12:K42)</f>
        <v>14682.39948</v>
      </c>
      <c r="L9" s="83">
        <f>SUM(L12:L42)</f>
        <v>0</v>
      </c>
      <c r="M9" s="84">
        <f>SUM(I9:L9)</f>
        <v>14682.39948</v>
      </c>
      <c r="N9" s="83">
        <f>SUM(N12:N42)</f>
        <v>0</v>
      </c>
      <c r="O9" s="83">
        <f>SUM(O12:O42)</f>
        <v>0</v>
      </c>
      <c r="P9" s="84">
        <f>SUM(P12:P42)</f>
        <v>8287.9629999999997</v>
      </c>
      <c r="Q9" s="83">
        <f>SUM(Q12:Q42)</f>
        <v>0</v>
      </c>
      <c r="R9" s="84">
        <f>SUM(N9:Q9)</f>
        <v>8287.9629999999997</v>
      </c>
      <c r="S9" s="83">
        <f>SUM(S12:S42)</f>
        <v>0</v>
      </c>
      <c r="T9" s="83">
        <f>SUM(T12:T42)</f>
        <v>0</v>
      </c>
      <c r="U9" s="84">
        <f>SUM(U12:U42)</f>
        <v>8287.9629999999997</v>
      </c>
      <c r="V9" s="83">
        <f>SUM(V12:V42)</f>
        <v>0</v>
      </c>
      <c r="W9" s="84">
        <f>SUM(S9:V9)</f>
        <v>8287.9629999999997</v>
      </c>
      <c r="X9" s="85"/>
    </row>
    <row r="10" spans="1:24" x14ac:dyDescent="0.25">
      <c r="A10" s="90"/>
      <c r="B10" s="130" t="s">
        <v>62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</row>
    <row r="11" spans="1:24" x14ac:dyDescent="0.25">
      <c r="A11" s="91"/>
      <c r="B11" s="130" t="s">
        <v>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1"/>
    </row>
    <row r="12" spans="1:24" s="97" customFormat="1" ht="31.5" customHeight="1" x14ac:dyDescent="0.25">
      <c r="A12" s="176">
        <v>1</v>
      </c>
      <c r="B12" s="107" t="s">
        <v>64</v>
      </c>
      <c r="C12" s="132" t="s">
        <v>58</v>
      </c>
      <c r="D12" s="108" t="s">
        <v>66</v>
      </c>
      <c r="E12" s="108" t="s">
        <v>67</v>
      </c>
      <c r="F12" s="108" t="s">
        <v>80</v>
      </c>
      <c r="G12" s="108" t="s">
        <v>81</v>
      </c>
      <c r="H12" s="109"/>
      <c r="I12" s="109"/>
      <c r="J12" s="109"/>
      <c r="K12" s="109">
        <v>761.43499999999995</v>
      </c>
      <c r="L12" s="109"/>
      <c r="M12" s="109">
        <f t="shared" ref="M12:M19" si="0">L12+I12+J12+K12</f>
        <v>761.43499999999995</v>
      </c>
      <c r="N12" s="109"/>
      <c r="O12" s="109"/>
      <c r="P12" s="109">
        <v>761.43499999999995</v>
      </c>
      <c r="Q12" s="109"/>
      <c r="R12" s="109">
        <f t="shared" ref="R12:R19" si="1">Q12+N12+O12+P12</f>
        <v>761.43499999999995</v>
      </c>
      <c r="S12" s="109"/>
      <c r="T12" s="109"/>
      <c r="U12" s="109">
        <v>761.43499999999995</v>
      </c>
      <c r="V12" s="109"/>
      <c r="W12" s="109">
        <f t="shared" ref="W12:W19" si="2">V12+S12+T12+U12</f>
        <v>761.43499999999995</v>
      </c>
      <c r="X12" s="177" t="s">
        <v>159</v>
      </c>
    </row>
    <row r="13" spans="1:24" s="97" customFormat="1" x14ac:dyDescent="0.25">
      <c r="A13" s="176">
        <v>2</v>
      </c>
      <c r="B13" s="107" t="s">
        <v>63</v>
      </c>
      <c r="C13" s="133"/>
      <c r="D13" s="108" t="s">
        <v>66</v>
      </c>
      <c r="E13" s="108" t="s">
        <v>67</v>
      </c>
      <c r="F13" s="108" t="s">
        <v>82</v>
      </c>
      <c r="G13" s="108" t="s">
        <v>81</v>
      </c>
      <c r="H13" s="109"/>
      <c r="I13" s="109"/>
      <c r="J13" s="109"/>
      <c r="K13" s="109">
        <v>648.33699999999999</v>
      </c>
      <c r="L13" s="109"/>
      <c r="M13" s="109">
        <f t="shared" si="0"/>
        <v>648.33699999999999</v>
      </c>
      <c r="N13" s="109"/>
      <c r="O13" s="109"/>
      <c r="P13" s="109">
        <v>1267.2829999999999</v>
      </c>
      <c r="Q13" s="109"/>
      <c r="R13" s="109">
        <f t="shared" si="1"/>
        <v>1267.2829999999999</v>
      </c>
      <c r="S13" s="109"/>
      <c r="T13" s="109"/>
      <c r="U13" s="109">
        <v>1267.2829999999999</v>
      </c>
      <c r="V13" s="109"/>
      <c r="W13" s="109">
        <f t="shared" si="2"/>
        <v>1267.2829999999999</v>
      </c>
      <c r="X13" s="178"/>
    </row>
    <row r="14" spans="1:24" s="97" customFormat="1" ht="31.5" x14ac:dyDescent="0.25">
      <c r="A14" s="176">
        <v>3</v>
      </c>
      <c r="B14" s="107" t="s">
        <v>71</v>
      </c>
      <c r="C14" s="133"/>
      <c r="D14" s="108" t="s">
        <v>66</v>
      </c>
      <c r="E14" s="108" t="s">
        <v>67</v>
      </c>
      <c r="F14" s="108" t="s">
        <v>83</v>
      </c>
      <c r="G14" s="108" t="s">
        <v>81</v>
      </c>
      <c r="H14" s="109"/>
      <c r="I14" s="109"/>
      <c r="J14" s="109"/>
      <c r="K14" s="113">
        <v>2126.895</v>
      </c>
      <c r="L14" s="109"/>
      <c r="M14" s="109">
        <f t="shared" si="0"/>
        <v>2126.895</v>
      </c>
      <c r="N14" s="109"/>
      <c r="O14" s="109"/>
      <c r="P14" s="113">
        <v>2126.895</v>
      </c>
      <c r="Q14" s="109"/>
      <c r="R14" s="109">
        <f t="shared" si="1"/>
        <v>2126.895</v>
      </c>
      <c r="S14" s="109"/>
      <c r="T14" s="109"/>
      <c r="U14" s="113">
        <v>2126.895</v>
      </c>
      <c r="V14" s="109"/>
      <c r="W14" s="109">
        <f t="shared" si="2"/>
        <v>2126.895</v>
      </c>
      <c r="X14" s="178"/>
    </row>
    <row r="15" spans="1:24" s="97" customFormat="1" ht="31.5" x14ac:dyDescent="0.25">
      <c r="A15" s="176">
        <v>4</v>
      </c>
      <c r="B15" s="107" t="s">
        <v>72</v>
      </c>
      <c r="C15" s="133"/>
      <c r="D15" s="108" t="s">
        <v>66</v>
      </c>
      <c r="E15" s="108" t="s">
        <v>67</v>
      </c>
      <c r="F15" s="108" t="s">
        <v>84</v>
      </c>
      <c r="G15" s="108" t="s">
        <v>81</v>
      </c>
      <c r="H15" s="109"/>
      <c r="I15" s="109"/>
      <c r="J15" s="109"/>
      <c r="K15" s="109">
        <v>933.88599999999997</v>
      </c>
      <c r="L15" s="109"/>
      <c r="M15" s="109">
        <f t="shared" si="0"/>
        <v>933.88599999999997</v>
      </c>
      <c r="N15" s="109"/>
      <c r="O15" s="109"/>
      <c r="P15" s="109">
        <v>933.88599999999997</v>
      </c>
      <c r="Q15" s="109"/>
      <c r="R15" s="109">
        <f t="shared" si="1"/>
        <v>933.88599999999997</v>
      </c>
      <c r="S15" s="109"/>
      <c r="T15" s="109"/>
      <c r="U15" s="109">
        <v>933.88599999999997</v>
      </c>
      <c r="V15" s="109"/>
      <c r="W15" s="109">
        <f t="shared" si="2"/>
        <v>933.88599999999997</v>
      </c>
      <c r="X15" s="178"/>
    </row>
    <row r="16" spans="1:24" s="97" customFormat="1" ht="31.5" x14ac:dyDescent="0.25">
      <c r="A16" s="176">
        <v>5</v>
      </c>
      <c r="B16" s="107" t="s">
        <v>73</v>
      </c>
      <c r="C16" s="133"/>
      <c r="D16" s="108" t="s">
        <v>66</v>
      </c>
      <c r="E16" s="108" t="s">
        <v>67</v>
      </c>
      <c r="F16" s="108" t="s">
        <v>85</v>
      </c>
      <c r="G16" s="108" t="s">
        <v>81</v>
      </c>
      <c r="H16" s="109"/>
      <c r="I16" s="109"/>
      <c r="J16" s="109"/>
      <c r="K16" s="109">
        <v>2087.1640000000002</v>
      </c>
      <c r="L16" s="109"/>
      <c r="M16" s="109">
        <f t="shared" si="0"/>
        <v>2087.1640000000002</v>
      </c>
      <c r="N16" s="109"/>
      <c r="O16" s="109"/>
      <c r="P16" s="109">
        <v>2087.1640000000002</v>
      </c>
      <c r="Q16" s="109"/>
      <c r="R16" s="109">
        <f t="shared" si="1"/>
        <v>2087.1640000000002</v>
      </c>
      <c r="S16" s="109"/>
      <c r="T16" s="109"/>
      <c r="U16" s="109">
        <v>2087.1640000000002</v>
      </c>
      <c r="V16" s="109"/>
      <c r="W16" s="109">
        <f t="shared" si="2"/>
        <v>2087.1640000000002</v>
      </c>
      <c r="X16" s="178"/>
    </row>
    <row r="17" spans="1:134" s="97" customFormat="1" ht="34.5" customHeight="1" x14ac:dyDescent="0.25">
      <c r="A17" s="176">
        <v>6</v>
      </c>
      <c r="B17" s="107" t="s">
        <v>128</v>
      </c>
      <c r="C17" s="133"/>
      <c r="D17" s="108" t="s">
        <v>66</v>
      </c>
      <c r="E17" s="108" t="s">
        <v>67</v>
      </c>
      <c r="F17" s="108" t="s">
        <v>86</v>
      </c>
      <c r="G17" s="108" t="s">
        <v>81</v>
      </c>
      <c r="H17" s="109"/>
      <c r="I17" s="109"/>
      <c r="J17" s="109"/>
      <c r="K17" s="113">
        <v>0</v>
      </c>
      <c r="L17" s="109"/>
      <c r="M17" s="109">
        <f t="shared" si="0"/>
        <v>0</v>
      </c>
      <c r="N17" s="109"/>
      <c r="O17" s="109"/>
      <c r="P17" s="113">
        <v>0</v>
      </c>
      <c r="Q17" s="109"/>
      <c r="R17" s="109">
        <f t="shared" si="1"/>
        <v>0</v>
      </c>
      <c r="S17" s="109"/>
      <c r="T17" s="109"/>
      <c r="U17" s="113">
        <v>0</v>
      </c>
      <c r="V17" s="109"/>
      <c r="W17" s="109">
        <f t="shared" si="2"/>
        <v>0</v>
      </c>
      <c r="X17" s="178"/>
    </row>
    <row r="18" spans="1:134" s="97" customFormat="1" ht="47.25" x14ac:dyDescent="0.25">
      <c r="A18" s="176">
        <v>7</v>
      </c>
      <c r="B18" s="107" t="s">
        <v>75</v>
      </c>
      <c r="C18" s="133"/>
      <c r="D18" s="108" t="s">
        <v>66</v>
      </c>
      <c r="E18" s="108" t="s">
        <v>67</v>
      </c>
      <c r="F18" s="108" t="s">
        <v>91</v>
      </c>
      <c r="G18" s="108" t="s">
        <v>81</v>
      </c>
      <c r="H18" s="109"/>
      <c r="I18" s="109"/>
      <c r="J18" s="109"/>
      <c r="K18" s="109"/>
      <c r="L18" s="109"/>
      <c r="M18" s="109">
        <f t="shared" si="0"/>
        <v>0</v>
      </c>
      <c r="N18" s="109"/>
      <c r="O18" s="109"/>
      <c r="P18" s="109"/>
      <c r="Q18" s="109"/>
      <c r="R18" s="109">
        <f t="shared" si="1"/>
        <v>0</v>
      </c>
      <c r="S18" s="109"/>
      <c r="T18" s="109"/>
      <c r="U18" s="109"/>
      <c r="V18" s="109"/>
      <c r="W18" s="109">
        <f t="shared" si="2"/>
        <v>0</v>
      </c>
      <c r="X18" s="178"/>
    </row>
    <row r="19" spans="1:134" s="97" customFormat="1" x14ac:dyDescent="0.25">
      <c r="A19" s="176">
        <v>8</v>
      </c>
      <c r="B19" s="107" t="s">
        <v>87</v>
      </c>
      <c r="C19" s="133"/>
      <c r="D19" s="108" t="s">
        <v>66</v>
      </c>
      <c r="E19" s="108" t="s">
        <v>67</v>
      </c>
      <c r="F19" s="108" t="s">
        <v>88</v>
      </c>
      <c r="G19" s="108" t="s">
        <v>81</v>
      </c>
      <c r="H19" s="109"/>
      <c r="I19" s="109"/>
      <c r="J19" s="109"/>
      <c r="K19" s="109">
        <v>15.095230000000001</v>
      </c>
      <c r="L19" s="109"/>
      <c r="M19" s="109">
        <f t="shared" si="0"/>
        <v>15.095230000000001</v>
      </c>
      <c r="N19" s="109"/>
      <c r="O19" s="109"/>
      <c r="P19" s="109">
        <v>189</v>
      </c>
      <c r="Q19" s="109"/>
      <c r="R19" s="109">
        <f t="shared" si="1"/>
        <v>189</v>
      </c>
      <c r="S19" s="109"/>
      <c r="T19" s="109"/>
      <c r="U19" s="109">
        <v>189</v>
      </c>
      <c r="V19" s="109"/>
      <c r="W19" s="109">
        <f t="shared" si="2"/>
        <v>189</v>
      </c>
      <c r="X19" s="178"/>
    </row>
    <row r="20" spans="1:134" s="97" customFormat="1" x14ac:dyDescent="0.25">
      <c r="A20" s="176">
        <v>9</v>
      </c>
      <c r="B20" s="107" t="s">
        <v>76</v>
      </c>
      <c r="C20" s="133"/>
      <c r="D20" s="108" t="s">
        <v>66</v>
      </c>
      <c r="E20" s="108" t="s">
        <v>67</v>
      </c>
      <c r="F20" s="108" t="s">
        <v>89</v>
      </c>
      <c r="G20" s="108" t="s">
        <v>81</v>
      </c>
      <c r="H20" s="109"/>
      <c r="I20" s="109"/>
      <c r="J20" s="109"/>
      <c r="K20" s="109">
        <v>497</v>
      </c>
      <c r="L20" s="109"/>
      <c r="M20" s="109">
        <f>I20+J20+K20+L20</f>
        <v>497</v>
      </c>
      <c r="N20" s="109"/>
      <c r="O20" s="109"/>
      <c r="P20" s="109">
        <v>497</v>
      </c>
      <c r="Q20" s="109"/>
      <c r="R20" s="109">
        <f>N20+O20+P20+Q20</f>
        <v>497</v>
      </c>
      <c r="S20" s="109"/>
      <c r="T20" s="109"/>
      <c r="U20" s="109">
        <v>497</v>
      </c>
      <c r="V20" s="109"/>
      <c r="W20" s="109">
        <f>S20+T20+U20+V20</f>
        <v>497</v>
      </c>
      <c r="X20" s="178"/>
    </row>
    <row r="21" spans="1:134" s="97" customFormat="1" ht="31.5" x14ac:dyDescent="0.25">
      <c r="A21" s="176">
        <v>10</v>
      </c>
      <c r="B21" s="107" t="s">
        <v>77</v>
      </c>
      <c r="C21" s="133"/>
      <c r="D21" s="108" t="s">
        <v>66</v>
      </c>
      <c r="E21" s="108" t="s">
        <v>67</v>
      </c>
      <c r="F21" s="108" t="s">
        <v>92</v>
      </c>
      <c r="G21" s="108" t="s">
        <v>81</v>
      </c>
      <c r="H21" s="109"/>
      <c r="I21" s="109"/>
      <c r="J21" s="109">
        <v>0</v>
      </c>
      <c r="K21" s="109"/>
      <c r="L21" s="109"/>
      <c r="M21" s="109">
        <f t="shared" ref="M21:M26" si="3">L21+I21+J21+K21</f>
        <v>0</v>
      </c>
      <c r="N21" s="109"/>
      <c r="O21" s="109"/>
      <c r="P21" s="109"/>
      <c r="Q21" s="109"/>
      <c r="R21" s="109">
        <f t="shared" ref="R21:R26" si="4">Q21+N21+O21+P21</f>
        <v>0</v>
      </c>
      <c r="S21" s="109"/>
      <c r="T21" s="109"/>
      <c r="U21" s="109"/>
      <c r="V21" s="109"/>
      <c r="W21" s="109">
        <f t="shared" ref="W21:W27" si="5">V21+S21+T21+U21</f>
        <v>0</v>
      </c>
      <c r="X21" s="178"/>
    </row>
    <row r="22" spans="1:134" s="97" customFormat="1" ht="31.5" x14ac:dyDescent="0.25">
      <c r="A22" s="176">
        <v>11</v>
      </c>
      <c r="B22" s="107" t="s">
        <v>78</v>
      </c>
      <c r="C22" s="133"/>
      <c r="D22" s="108" t="s">
        <v>66</v>
      </c>
      <c r="E22" s="108" t="s">
        <v>67</v>
      </c>
      <c r="F22" s="108" t="s">
        <v>90</v>
      </c>
      <c r="G22" s="108" t="s">
        <v>81</v>
      </c>
      <c r="H22" s="109"/>
      <c r="I22" s="109"/>
      <c r="J22" s="109"/>
      <c r="K22" s="109">
        <v>91.044839999999994</v>
      </c>
      <c r="L22" s="109"/>
      <c r="M22" s="109">
        <f t="shared" si="3"/>
        <v>91.044839999999994</v>
      </c>
      <c r="N22" s="109"/>
      <c r="O22" s="109"/>
      <c r="P22" s="109">
        <v>114</v>
      </c>
      <c r="Q22" s="109"/>
      <c r="R22" s="109">
        <f t="shared" si="4"/>
        <v>114</v>
      </c>
      <c r="S22" s="109"/>
      <c r="T22" s="109"/>
      <c r="U22" s="109">
        <v>114</v>
      </c>
      <c r="V22" s="109"/>
      <c r="W22" s="109">
        <f t="shared" si="5"/>
        <v>114</v>
      </c>
      <c r="X22" s="178"/>
    </row>
    <row r="23" spans="1:134" s="97" customFormat="1" ht="31.5" x14ac:dyDescent="0.25">
      <c r="A23" s="176">
        <v>12</v>
      </c>
      <c r="B23" s="107" t="s">
        <v>97</v>
      </c>
      <c r="C23" s="133"/>
      <c r="D23" s="108" t="s">
        <v>66</v>
      </c>
      <c r="E23" s="108" t="s">
        <v>67</v>
      </c>
      <c r="F23" s="106">
        <v>1710091840</v>
      </c>
      <c r="G23" s="106">
        <v>244</v>
      </c>
      <c r="H23" s="109"/>
      <c r="I23" s="109"/>
      <c r="J23" s="109"/>
      <c r="K23" s="109">
        <v>311.3</v>
      </c>
      <c r="L23" s="109"/>
      <c r="M23" s="109">
        <f t="shared" si="3"/>
        <v>311.3</v>
      </c>
      <c r="N23" s="109"/>
      <c r="O23" s="109"/>
      <c r="P23" s="109">
        <v>311.3</v>
      </c>
      <c r="Q23" s="109"/>
      <c r="R23" s="109">
        <f t="shared" si="4"/>
        <v>311.3</v>
      </c>
      <c r="S23" s="109"/>
      <c r="T23" s="109"/>
      <c r="U23" s="109">
        <v>311.3</v>
      </c>
      <c r="V23" s="109"/>
      <c r="W23" s="109">
        <f t="shared" si="5"/>
        <v>311.3</v>
      </c>
      <c r="X23" s="178"/>
    </row>
    <row r="24" spans="1:134" s="97" customFormat="1" ht="47.25" x14ac:dyDescent="0.25">
      <c r="A24" s="176">
        <v>13</v>
      </c>
      <c r="B24" s="95" t="s">
        <v>95</v>
      </c>
      <c r="C24" s="133"/>
      <c r="D24" s="108" t="s">
        <v>66</v>
      </c>
      <c r="E24" s="108" t="s">
        <v>67</v>
      </c>
      <c r="F24" s="108" t="s">
        <v>96</v>
      </c>
      <c r="G24" s="108" t="s">
        <v>81</v>
      </c>
      <c r="H24" s="109"/>
      <c r="I24" s="109"/>
      <c r="J24" s="109"/>
      <c r="K24" s="109"/>
      <c r="L24" s="109"/>
      <c r="M24" s="109">
        <f t="shared" si="3"/>
        <v>0</v>
      </c>
      <c r="N24" s="109"/>
      <c r="O24" s="109"/>
      <c r="P24" s="109"/>
      <c r="Q24" s="109"/>
      <c r="R24" s="109">
        <f t="shared" si="4"/>
        <v>0</v>
      </c>
      <c r="S24" s="109"/>
      <c r="T24" s="109"/>
      <c r="U24" s="109"/>
      <c r="V24" s="109"/>
      <c r="W24" s="109">
        <f t="shared" si="5"/>
        <v>0</v>
      </c>
      <c r="X24" s="178"/>
    </row>
    <row r="25" spans="1:134" s="97" customFormat="1" ht="30.75" customHeight="1" x14ac:dyDescent="0.25">
      <c r="A25" s="176">
        <v>14</v>
      </c>
      <c r="B25" s="107" t="s">
        <v>127</v>
      </c>
      <c r="C25" s="133"/>
      <c r="D25" s="108" t="s">
        <v>66</v>
      </c>
      <c r="E25" s="108" t="s">
        <v>67</v>
      </c>
      <c r="F25" s="108" t="s">
        <v>96</v>
      </c>
      <c r="G25" s="108" t="s">
        <v>81</v>
      </c>
      <c r="H25" s="109"/>
      <c r="I25" s="106"/>
      <c r="J25" s="106"/>
      <c r="K25" s="179">
        <v>2042</v>
      </c>
      <c r="L25" s="106"/>
      <c r="M25" s="109">
        <f t="shared" si="3"/>
        <v>2042</v>
      </c>
      <c r="N25" s="106"/>
      <c r="O25" s="106"/>
      <c r="P25" s="179">
        <v>0</v>
      </c>
      <c r="Q25" s="106"/>
      <c r="R25" s="109">
        <f t="shared" si="4"/>
        <v>0</v>
      </c>
      <c r="S25" s="106"/>
      <c r="T25" s="106"/>
      <c r="U25" s="179">
        <v>0</v>
      </c>
      <c r="V25" s="106"/>
      <c r="W25" s="109">
        <f t="shared" si="5"/>
        <v>0</v>
      </c>
      <c r="X25" s="178"/>
    </row>
    <row r="26" spans="1:134" s="97" customFormat="1" ht="31.5" hidden="1" x14ac:dyDescent="0.25">
      <c r="A26" s="176">
        <v>15</v>
      </c>
      <c r="B26" s="107" t="s">
        <v>129</v>
      </c>
      <c r="C26" s="133"/>
      <c r="D26" s="108" t="s">
        <v>66</v>
      </c>
      <c r="E26" s="108" t="s">
        <v>67</v>
      </c>
      <c r="F26" s="94">
        <v>1710092070</v>
      </c>
      <c r="G26" s="94">
        <v>244</v>
      </c>
      <c r="H26" s="109"/>
      <c r="I26" s="94"/>
      <c r="J26" s="94"/>
      <c r="K26" s="94"/>
      <c r="L26" s="94"/>
      <c r="M26" s="109">
        <f t="shared" si="3"/>
        <v>0</v>
      </c>
      <c r="N26" s="94"/>
      <c r="O26" s="94"/>
      <c r="P26" s="94"/>
      <c r="Q26" s="94"/>
      <c r="R26" s="109">
        <f t="shared" si="4"/>
        <v>0</v>
      </c>
      <c r="S26" s="94"/>
      <c r="T26" s="94"/>
      <c r="U26" s="94"/>
      <c r="V26" s="94"/>
      <c r="W26" s="109">
        <f t="shared" si="5"/>
        <v>0</v>
      </c>
      <c r="X26" s="178"/>
    </row>
    <row r="27" spans="1:134" s="97" customFormat="1" ht="31.5" hidden="1" x14ac:dyDescent="0.25">
      <c r="A27" s="176">
        <v>16</v>
      </c>
      <c r="B27" s="107" t="s">
        <v>130</v>
      </c>
      <c r="C27" s="133"/>
      <c r="D27" s="108" t="s">
        <v>66</v>
      </c>
      <c r="E27" s="108" t="s">
        <v>67</v>
      </c>
      <c r="F27" s="94">
        <v>1710092080</v>
      </c>
      <c r="G27" s="94">
        <v>244</v>
      </c>
      <c r="H27" s="109"/>
      <c r="I27" s="94"/>
      <c r="J27" s="94"/>
      <c r="K27" s="94"/>
      <c r="L27" s="94"/>
      <c r="M27" s="109">
        <f>L27+I27+J27+K27</f>
        <v>0</v>
      </c>
      <c r="N27" s="94"/>
      <c r="O27" s="94"/>
      <c r="P27" s="94"/>
      <c r="Q27" s="94"/>
      <c r="R27" s="109">
        <f>Q27+N27+O27+P27</f>
        <v>0</v>
      </c>
      <c r="S27" s="94"/>
      <c r="T27" s="94"/>
      <c r="U27" s="94"/>
      <c r="V27" s="94"/>
      <c r="W27" s="109">
        <f t="shared" si="5"/>
        <v>0</v>
      </c>
      <c r="X27" s="178"/>
    </row>
    <row r="28" spans="1:134" s="97" customFormat="1" ht="47.25" hidden="1" x14ac:dyDescent="0.25">
      <c r="A28" s="176">
        <v>17</v>
      </c>
      <c r="B28" s="95" t="s">
        <v>145</v>
      </c>
      <c r="C28" s="133"/>
      <c r="D28" s="108" t="s">
        <v>66</v>
      </c>
      <c r="E28" s="108" t="s">
        <v>67</v>
      </c>
      <c r="F28" s="94">
        <v>1710092030</v>
      </c>
      <c r="G28" s="94">
        <v>244</v>
      </c>
      <c r="H28" s="109"/>
      <c r="I28" s="94"/>
      <c r="J28" s="94"/>
      <c r="K28" s="94"/>
      <c r="L28" s="94"/>
      <c r="M28" s="109">
        <f t="shared" ref="M28:M33" si="6">SUM(I28:L28)</f>
        <v>0</v>
      </c>
      <c r="N28" s="94"/>
      <c r="O28" s="94"/>
      <c r="P28" s="94"/>
      <c r="Q28" s="94"/>
      <c r="R28" s="109">
        <f t="shared" ref="R28:R33" si="7">SUM(N28:Q28)</f>
        <v>0</v>
      </c>
      <c r="S28" s="94"/>
      <c r="T28" s="94"/>
      <c r="U28" s="94"/>
      <c r="V28" s="94"/>
      <c r="W28" s="109">
        <f t="shared" ref="W28:W33" si="8">SUM(S28:V28)</f>
        <v>0</v>
      </c>
      <c r="X28" s="178"/>
    </row>
    <row r="29" spans="1:134" s="97" customFormat="1" ht="33" hidden="1" customHeight="1" x14ac:dyDescent="0.25">
      <c r="A29" s="100">
        <v>18</v>
      </c>
      <c r="B29" s="101" t="s">
        <v>150</v>
      </c>
      <c r="C29" s="133"/>
      <c r="D29" s="102" t="s">
        <v>66</v>
      </c>
      <c r="E29" s="102" t="s">
        <v>67</v>
      </c>
      <c r="F29" s="103">
        <v>1710092090</v>
      </c>
      <c r="G29" s="103">
        <v>244</v>
      </c>
      <c r="H29" s="104"/>
      <c r="I29" s="103"/>
      <c r="J29" s="103"/>
      <c r="K29" s="105"/>
      <c r="L29" s="103"/>
      <c r="M29" s="104">
        <f t="shared" si="6"/>
        <v>0</v>
      </c>
      <c r="N29" s="103"/>
      <c r="O29" s="103"/>
      <c r="P29" s="105"/>
      <c r="Q29" s="103"/>
      <c r="R29" s="104">
        <f t="shared" si="7"/>
        <v>0</v>
      </c>
      <c r="S29" s="103"/>
      <c r="T29" s="103"/>
      <c r="U29" s="105"/>
      <c r="V29" s="103"/>
      <c r="W29" s="104">
        <f t="shared" si="8"/>
        <v>0</v>
      </c>
      <c r="X29" s="178"/>
    </row>
    <row r="30" spans="1:134" s="112" customFormat="1" ht="31.5" hidden="1" x14ac:dyDescent="0.25">
      <c r="A30" s="106">
        <v>19</v>
      </c>
      <c r="B30" s="107" t="s">
        <v>158</v>
      </c>
      <c r="C30" s="133"/>
      <c r="D30" s="108" t="s">
        <v>66</v>
      </c>
      <c r="E30" s="108" t="s">
        <v>67</v>
      </c>
      <c r="F30" s="94">
        <v>1710091970</v>
      </c>
      <c r="G30" s="94">
        <v>244</v>
      </c>
      <c r="H30" s="109"/>
      <c r="I30" s="94"/>
      <c r="J30" s="94"/>
      <c r="K30" s="110">
        <v>0</v>
      </c>
      <c r="L30" s="94"/>
      <c r="M30" s="109">
        <f t="shared" si="6"/>
        <v>0</v>
      </c>
      <c r="N30" s="94"/>
      <c r="O30" s="94"/>
      <c r="P30" s="110">
        <v>0</v>
      </c>
      <c r="Q30" s="94"/>
      <c r="R30" s="109">
        <f t="shared" si="7"/>
        <v>0</v>
      </c>
      <c r="S30" s="94"/>
      <c r="T30" s="94"/>
      <c r="U30" s="110">
        <v>0</v>
      </c>
      <c r="V30" s="94"/>
      <c r="W30" s="109">
        <f t="shared" si="8"/>
        <v>0</v>
      </c>
      <c r="X30" s="178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</row>
    <row r="31" spans="1:134" s="112" customFormat="1" ht="19.5" hidden="1" customHeight="1" x14ac:dyDescent="0.25">
      <c r="A31" s="127">
        <v>20</v>
      </c>
      <c r="B31" s="128" t="s">
        <v>160</v>
      </c>
      <c r="C31" s="133"/>
      <c r="D31" s="108" t="s">
        <v>66</v>
      </c>
      <c r="E31" s="108" t="s">
        <v>67</v>
      </c>
      <c r="F31" s="94">
        <v>1710074800</v>
      </c>
      <c r="G31" s="94">
        <v>244</v>
      </c>
      <c r="H31" s="109"/>
      <c r="I31" s="113"/>
      <c r="J31" s="94"/>
      <c r="K31" s="110"/>
      <c r="L31" s="94"/>
      <c r="M31" s="109">
        <f t="shared" si="6"/>
        <v>0</v>
      </c>
      <c r="N31" s="94"/>
      <c r="O31" s="94"/>
      <c r="P31" s="110"/>
      <c r="Q31" s="94"/>
      <c r="R31" s="109">
        <f t="shared" si="7"/>
        <v>0</v>
      </c>
      <c r="S31" s="94"/>
      <c r="T31" s="94"/>
      <c r="U31" s="110"/>
      <c r="V31" s="94"/>
      <c r="W31" s="109">
        <f t="shared" si="8"/>
        <v>0</v>
      </c>
      <c r="X31" s="178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</row>
    <row r="32" spans="1:134" s="97" customFormat="1" hidden="1" x14ac:dyDescent="0.25">
      <c r="A32" s="127"/>
      <c r="B32" s="129"/>
      <c r="C32" s="133"/>
      <c r="D32" s="108" t="s">
        <v>66</v>
      </c>
      <c r="E32" s="108" t="s">
        <v>67</v>
      </c>
      <c r="F32" s="94" t="s">
        <v>161</v>
      </c>
      <c r="G32" s="94">
        <v>244</v>
      </c>
      <c r="H32" s="109"/>
      <c r="I32" s="94"/>
      <c r="J32" s="94"/>
      <c r="K32" s="110"/>
      <c r="L32" s="94"/>
      <c r="M32" s="109">
        <f t="shared" si="6"/>
        <v>0</v>
      </c>
      <c r="N32" s="94"/>
      <c r="O32" s="94"/>
      <c r="P32" s="110"/>
      <c r="Q32" s="94"/>
      <c r="R32" s="109">
        <f t="shared" si="7"/>
        <v>0</v>
      </c>
      <c r="S32" s="94"/>
      <c r="T32" s="94"/>
      <c r="U32" s="110"/>
      <c r="V32" s="94"/>
      <c r="W32" s="109">
        <f t="shared" si="8"/>
        <v>0</v>
      </c>
      <c r="X32" s="178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</row>
    <row r="33" spans="1:134" s="112" customFormat="1" ht="27" hidden="1" customHeight="1" x14ac:dyDescent="0.25">
      <c r="A33" s="106">
        <v>21</v>
      </c>
      <c r="B33" s="107" t="s">
        <v>162</v>
      </c>
      <c r="C33" s="133"/>
      <c r="D33" s="108" t="s">
        <v>66</v>
      </c>
      <c r="E33" s="108" t="s">
        <v>67</v>
      </c>
      <c r="F33" s="94">
        <v>1710092070</v>
      </c>
      <c r="G33" s="94">
        <v>244</v>
      </c>
      <c r="H33" s="109"/>
      <c r="I33" s="94"/>
      <c r="J33" s="94"/>
      <c r="K33" s="110"/>
      <c r="L33" s="94"/>
      <c r="M33" s="109">
        <f t="shared" si="6"/>
        <v>0</v>
      </c>
      <c r="N33" s="94"/>
      <c r="O33" s="94"/>
      <c r="P33" s="110">
        <v>0</v>
      </c>
      <c r="Q33" s="94"/>
      <c r="R33" s="109">
        <f t="shared" si="7"/>
        <v>0</v>
      </c>
      <c r="S33" s="94"/>
      <c r="T33" s="94"/>
      <c r="U33" s="110">
        <v>0</v>
      </c>
      <c r="V33" s="94"/>
      <c r="W33" s="109">
        <f t="shared" si="8"/>
        <v>0</v>
      </c>
      <c r="X33" s="178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</row>
    <row r="34" spans="1:134" s="112" customFormat="1" ht="156" hidden="1" customHeight="1" x14ac:dyDescent="0.25">
      <c r="A34" s="106">
        <v>22</v>
      </c>
      <c r="B34" s="107" t="s">
        <v>164</v>
      </c>
      <c r="C34" s="133"/>
      <c r="D34" s="108" t="s">
        <v>66</v>
      </c>
      <c r="E34" s="108" t="s">
        <v>67</v>
      </c>
      <c r="F34" s="94">
        <v>1710084640</v>
      </c>
      <c r="G34" s="94">
        <v>244</v>
      </c>
      <c r="H34" s="109"/>
      <c r="I34" s="94"/>
      <c r="J34" s="114">
        <v>0</v>
      </c>
      <c r="K34" s="110"/>
      <c r="L34" s="94"/>
      <c r="M34" s="109">
        <f t="shared" ref="M34:M40" si="9">SUM(I34:L34)</f>
        <v>0</v>
      </c>
      <c r="N34" s="94"/>
      <c r="O34" s="94"/>
      <c r="P34" s="110">
        <v>0</v>
      </c>
      <c r="Q34" s="94"/>
      <c r="R34" s="109">
        <f t="shared" ref="R34:R40" si="10">SUM(N34:Q34)</f>
        <v>0</v>
      </c>
      <c r="S34" s="94"/>
      <c r="T34" s="94"/>
      <c r="U34" s="110">
        <v>0</v>
      </c>
      <c r="V34" s="94"/>
      <c r="W34" s="109">
        <f t="shared" ref="W34:W40" si="11">SUM(S34:V34)</f>
        <v>0</v>
      </c>
      <c r="X34" s="178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</row>
    <row r="35" spans="1:134" s="112" customFormat="1" ht="45.75" hidden="1" customHeight="1" x14ac:dyDescent="0.25">
      <c r="A35" s="106">
        <v>23</v>
      </c>
      <c r="B35" s="107" t="s">
        <v>166</v>
      </c>
      <c r="C35" s="133"/>
      <c r="D35" s="108" t="s">
        <v>66</v>
      </c>
      <c r="E35" s="108" t="s">
        <v>67</v>
      </c>
      <c r="F35" s="94">
        <v>1710090200</v>
      </c>
      <c r="G35" s="94">
        <v>244</v>
      </c>
      <c r="H35" s="109"/>
      <c r="I35" s="94"/>
      <c r="J35" s="114">
        <v>0</v>
      </c>
      <c r="K35" s="110"/>
      <c r="L35" s="94"/>
      <c r="M35" s="109">
        <f t="shared" si="9"/>
        <v>0</v>
      </c>
      <c r="N35" s="94"/>
      <c r="O35" s="94"/>
      <c r="P35" s="110">
        <v>0</v>
      </c>
      <c r="Q35" s="94"/>
      <c r="R35" s="109">
        <f t="shared" si="10"/>
        <v>0</v>
      </c>
      <c r="S35" s="94"/>
      <c r="T35" s="94"/>
      <c r="U35" s="110">
        <v>0</v>
      </c>
      <c r="V35" s="94"/>
      <c r="W35" s="109">
        <f t="shared" si="11"/>
        <v>0</v>
      </c>
      <c r="X35" s="178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</row>
    <row r="36" spans="1:134" s="112" customFormat="1" ht="18.75" hidden="1" customHeight="1" x14ac:dyDescent="0.25">
      <c r="A36" s="106">
        <v>24</v>
      </c>
      <c r="B36" s="107" t="s">
        <v>167</v>
      </c>
      <c r="C36" s="133"/>
      <c r="D36" s="108" t="s">
        <v>66</v>
      </c>
      <c r="E36" s="108" t="s">
        <v>67</v>
      </c>
      <c r="F36" s="94">
        <v>1710091860</v>
      </c>
      <c r="G36" s="94">
        <v>244</v>
      </c>
      <c r="H36" s="109"/>
      <c r="I36" s="94"/>
      <c r="J36" s="114">
        <v>0</v>
      </c>
      <c r="K36" s="110"/>
      <c r="L36" s="94"/>
      <c r="M36" s="109">
        <f t="shared" si="9"/>
        <v>0</v>
      </c>
      <c r="N36" s="94"/>
      <c r="O36" s="94"/>
      <c r="P36" s="110">
        <v>0</v>
      </c>
      <c r="Q36" s="94"/>
      <c r="R36" s="109">
        <f t="shared" si="10"/>
        <v>0</v>
      </c>
      <c r="S36" s="94"/>
      <c r="T36" s="94"/>
      <c r="U36" s="110">
        <v>0</v>
      </c>
      <c r="V36" s="94"/>
      <c r="W36" s="109">
        <f t="shared" si="11"/>
        <v>0</v>
      </c>
      <c r="X36" s="178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</row>
    <row r="37" spans="1:134" s="112" customFormat="1" ht="27" hidden="1" customHeight="1" x14ac:dyDescent="0.25">
      <c r="A37" s="106">
        <v>25</v>
      </c>
      <c r="B37" s="107" t="s">
        <v>168</v>
      </c>
      <c r="C37" s="133"/>
      <c r="D37" s="108" t="s">
        <v>66</v>
      </c>
      <c r="E37" s="108" t="s">
        <v>67</v>
      </c>
      <c r="F37" s="94">
        <v>1710090100</v>
      </c>
      <c r="G37" s="94">
        <v>244</v>
      </c>
      <c r="H37" s="109"/>
      <c r="I37" s="94"/>
      <c r="J37" s="114">
        <v>0</v>
      </c>
      <c r="K37" s="110"/>
      <c r="L37" s="94"/>
      <c r="M37" s="109">
        <f t="shared" si="9"/>
        <v>0</v>
      </c>
      <c r="N37" s="94"/>
      <c r="O37" s="94"/>
      <c r="P37" s="110">
        <v>0</v>
      </c>
      <c r="Q37" s="94"/>
      <c r="R37" s="109">
        <f t="shared" si="10"/>
        <v>0</v>
      </c>
      <c r="S37" s="94"/>
      <c r="T37" s="94"/>
      <c r="U37" s="110">
        <v>0</v>
      </c>
      <c r="V37" s="94"/>
      <c r="W37" s="109">
        <f t="shared" si="11"/>
        <v>0</v>
      </c>
      <c r="X37" s="178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</row>
    <row r="38" spans="1:134" s="112" customFormat="1" ht="29.25" hidden="1" customHeight="1" x14ac:dyDescent="0.25">
      <c r="A38" s="106">
        <v>26</v>
      </c>
      <c r="B38" s="107" t="s">
        <v>169</v>
      </c>
      <c r="C38" s="133"/>
      <c r="D38" s="108" t="s">
        <v>66</v>
      </c>
      <c r="E38" s="108" t="s">
        <v>67</v>
      </c>
      <c r="F38" s="94">
        <v>1710090230</v>
      </c>
      <c r="G38" s="94">
        <v>244</v>
      </c>
      <c r="H38" s="109"/>
      <c r="I38" s="94"/>
      <c r="J38" s="114">
        <v>0</v>
      </c>
      <c r="K38" s="110"/>
      <c r="L38" s="94"/>
      <c r="M38" s="109">
        <f t="shared" si="9"/>
        <v>0</v>
      </c>
      <c r="N38" s="94"/>
      <c r="O38" s="94"/>
      <c r="P38" s="110">
        <v>0</v>
      </c>
      <c r="Q38" s="94"/>
      <c r="R38" s="109">
        <f t="shared" si="10"/>
        <v>0</v>
      </c>
      <c r="S38" s="94"/>
      <c r="T38" s="94"/>
      <c r="U38" s="110">
        <v>0</v>
      </c>
      <c r="V38" s="94"/>
      <c r="W38" s="109">
        <f t="shared" si="11"/>
        <v>0</v>
      </c>
      <c r="X38" s="178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</row>
    <row r="39" spans="1:134" s="112" customFormat="1" ht="31.5" hidden="1" customHeight="1" x14ac:dyDescent="0.25">
      <c r="A39" s="106">
        <v>27</v>
      </c>
      <c r="B39" s="107" t="s">
        <v>170</v>
      </c>
      <c r="C39" s="133"/>
      <c r="D39" s="108" t="s">
        <v>66</v>
      </c>
      <c r="E39" s="108" t="s">
        <v>67</v>
      </c>
      <c r="F39" s="94">
        <v>1710090240</v>
      </c>
      <c r="G39" s="94">
        <v>244</v>
      </c>
      <c r="H39" s="109"/>
      <c r="I39" s="94"/>
      <c r="J39" s="114">
        <v>0</v>
      </c>
      <c r="K39" s="110"/>
      <c r="L39" s="94"/>
      <c r="M39" s="109">
        <f t="shared" si="9"/>
        <v>0</v>
      </c>
      <c r="N39" s="94"/>
      <c r="O39" s="94"/>
      <c r="P39" s="110">
        <v>0</v>
      </c>
      <c r="Q39" s="94"/>
      <c r="R39" s="109">
        <f t="shared" si="10"/>
        <v>0</v>
      </c>
      <c r="S39" s="94"/>
      <c r="T39" s="94"/>
      <c r="U39" s="110">
        <v>0</v>
      </c>
      <c r="V39" s="94"/>
      <c r="W39" s="109">
        <f t="shared" si="11"/>
        <v>0</v>
      </c>
      <c r="X39" s="178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</row>
    <row r="40" spans="1:134" s="112" customFormat="1" ht="31.5" hidden="1" customHeight="1" x14ac:dyDescent="0.25">
      <c r="A40" s="180">
        <v>28</v>
      </c>
      <c r="B40" s="101" t="s">
        <v>171</v>
      </c>
      <c r="C40" s="133"/>
      <c r="D40" s="102" t="s">
        <v>66</v>
      </c>
      <c r="E40" s="102" t="s">
        <v>67</v>
      </c>
      <c r="F40" s="103">
        <v>1710090250</v>
      </c>
      <c r="G40" s="103">
        <v>244</v>
      </c>
      <c r="H40" s="104"/>
      <c r="I40" s="103"/>
      <c r="J40" s="115">
        <v>0</v>
      </c>
      <c r="K40" s="105"/>
      <c r="L40" s="103"/>
      <c r="M40" s="104">
        <f t="shared" si="9"/>
        <v>0</v>
      </c>
      <c r="N40" s="103"/>
      <c r="O40" s="103"/>
      <c r="P40" s="105">
        <v>0</v>
      </c>
      <c r="Q40" s="103"/>
      <c r="R40" s="104">
        <f t="shared" si="10"/>
        <v>0</v>
      </c>
      <c r="S40" s="103"/>
      <c r="T40" s="103"/>
      <c r="U40" s="105">
        <v>0</v>
      </c>
      <c r="V40" s="103"/>
      <c r="W40" s="104">
        <f t="shared" si="11"/>
        <v>0</v>
      </c>
      <c r="X40" s="178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</row>
    <row r="41" spans="1:134" s="111" customFormat="1" ht="57.75" customHeight="1" x14ac:dyDescent="0.25">
      <c r="A41" s="180">
        <v>29</v>
      </c>
      <c r="B41" s="107" t="s">
        <v>172</v>
      </c>
      <c r="C41" s="94"/>
      <c r="D41" s="102" t="s">
        <v>66</v>
      </c>
      <c r="E41" s="102" t="s">
        <v>67</v>
      </c>
      <c r="F41" s="94">
        <v>1710090220</v>
      </c>
      <c r="G41" s="94">
        <v>244</v>
      </c>
      <c r="H41" s="109"/>
      <c r="I41" s="94"/>
      <c r="J41" s="115"/>
      <c r="K41" s="115">
        <v>3105.2984099999999</v>
      </c>
      <c r="L41" s="103"/>
      <c r="M41" s="104">
        <f>SUM(I41:L41)</f>
        <v>3105.2984099999999</v>
      </c>
      <c r="N41" s="103"/>
      <c r="O41" s="103"/>
      <c r="P41" s="105">
        <v>0</v>
      </c>
      <c r="Q41" s="103"/>
      <c r="R41" s="104">
        <f>SUM(N41:Q41)</f>
        <v>0</v>
      </c>
      <c r="S41" s="103"/>
      <c r="T41" s="103"/>
      <c r="U41" s="105">
        <v>0</v>
      </c>
      <c r="V41" s="103"/>
      <c r="W41" s="104">
        <f>SUM(S41:V41)</f>
        <v>0</v>
      </c>
      <c r="X41" s="181"/>
    </row>
    <row r="42" spans="1:134" s="111" customFormat="1" ht="39" customHeight="1" x14ac:dyDescent="0.25">
      <c r="A42" s="180">
        <v>30</v>
      </c>
      <c r="B42" s="107" t="s">
        <v>173</v>
      </c>
      <c r="C42" s="94"/>
      <c r="D42" s="102" t="s">
        <v>66</v>
      </c>
      <c r="E42" s="102" t="s">
        <v>67</v>
      </c>
      <c r="F42" s="94">
        <v>1710090290</v>
      </c>
      <c r="G42" s="94">
        <v>244</v>
      </c>
      <c r="H42" s="109"/>
      <c r="I42" s="94"/>
      <c r="J42" s="115"/>
      <c r="K42" s="115">
        <v>2062.944</v>
      </c>
      <c r="L42" s="103"/>
      <c r="M42" s="104">
        <f>SUM(I42:L42)</f>
        <v>2062.944</v>
      </c>
      <c r="N42" s="103"/>
      <c r="O42" s="103"/>
      <c r="P42" s="105">
        <v>0</v>
      </c>
      <c r="Q42" s="103"/>
      <c r="R42" s="104">
        <f>SUM(N42:Q42)</f>
        <v>0</v>
      </c>
      <c r="S42" s="103"/>
      <c r="T42" s="103"/>
      <c r="U42" s="105">
        <v>0</v>
      </c>
      <c r="V42" s="103"/>
      <c r="W42" s="104">
        <f>SUM(S42:V42)</f>
        <v>0</v>
      </c>
      <c r="X42" s="181"/>
    </row>
    <row r="43" spans="1:134" x14ac:dyDescent="0.25">
      <c r="A43" s="66"/>
      <c r="B43" s="87"/>
      <c r="C43" s="87"/>
      <c r="D43" s="87"/>
      <c r="E43" s="87"/>
      <c r="F43" s="87"/>
      <c r="G43" s="87" t="s">
        <v>16</v>
      </c>
      <c r="H43" s="92">
        <f>I9+N9+S9</f>
        <v>0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</row>
    <row r="44" spans="1:134" x14ac:dyDescent="0.25">
      <c r="G44" s="64" t="s">
        <v>15</v>
      </c>
      <c r="H44" s="93">
        <f>K9+P9+U9</f>
        <v>31258.32548</v>
      </c>
    </row>
    <row r="45" spans="1:134" x14ac:dyDescent="0.25">
      <c r="G45" s="64" t="s">
        <v>17</v>
      </c>
      <c r="H45" s="88">
        <f>J9+O9+T9</f>
        <v>0</v>
      </c>
    </row>
  </sheetData>
  <mergeCells count="33">
    <mergeCell ref="A4:A7"/>
    <mergeCell ref="Q6:Q7"/>
    <mergeCell ref="M6:M7"/>
    <mergeCell ref="L6:L7"/>
    <mergeCell ref="K6:K7"/>
    <mergeCell ref="O6:O7"/>
    <mergeCell ref="P6:P7"/>
    <mergeCell ref="C4:C7"/>
    <mergeCell ref="T6:T7"/>
    <mergeCell ref="D4:G6"/>
    <mergeCell ref="I5:M5"/>
    <mergeCell ref="N6:N7"/>
    <mergeCell ref="I4:W4"/>
    <mergeCell ref="W6:W7"/>
    <mergeCell ref="V6:V7"/>
    <mergeCell ref="J6:J7"/>
    <mergeCell ref="U6:U7"/>
    <mergeCell ref="A1:X1"/>
    <mergeCell ref="A3:X3"/>
    <mergeCell ref="H4:H7"/>
    <mergeCell ref="R6:R7"/>
    <mergeCell ref="B4:B7"/>
    <mergeCell ref="X4:X7"/>
    <mergeCell ref="I6:I7"/>
    <mergeCell ref="S5:W5"/>
    <mergeCell ref="N5:R5"/>
    <mergeCell ref="S6:S7"/>
    <mergeCell ref="X12:X40"/>
    <mergeCell ref="A31:A32"/>
    <mergeCell ref="B31:B32"/>
    <mergeCell ref="B10:X10"/>
    <mergeCell ref="B11:X11"/>
    <mergeCell ref="C12:C40"/>
  </mergeCells>
  <phoneticPr fontId="6" type="noConversion"/>
  <printOptions horizontalCentered="1"/>
  <pageMargins left="0.19685039370078741" right="0" top="0.35433070866141736" bottom="0" header="0.19685039370078741" footer="0.31496062992125984"/>
  <pageSetup paperSize="9" scale="49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E10" sqref="E10"/>
    </sheetView>
  </sheetViews>
  <sheetFormatPr defaultRowHeight="18.75" x14ac:dyDescent="0.3"/>
  <cols>
    <col min="1" max="1" width="9.28515625" style="35" bestFit="1" customWidth="1"/>
    <col min="2" max="2" width="27.7109375" style="29" customWidth="1"/>
    <col min="3" max="3" width="15.85546875" style="36" customWidth="1"/>
    <col min="4" max="9" width="14.42578125" style="36" customWidth="1"/>
    <col min="10" max="10" width="9.140625" style="29"/>
    <col min="11" max="11" width="11.7109375" style="29" bestFit="1" customWidth="1"/>
    <col min="12" max="12" width="9.140625" style="29"/>
    <col min="13" max="13" width="14.28515625" style="29" bestFit="1" customWidth="1"/>
    <col min="14" max="16384" width="9.140625" style="29"/>
  </cols>
  <sheetData>
    <row r="1" spans="1:9" s="28" customFormat="1" ht="82.5" customHeight="1" x14ac:dyDescent="0.25">
      <c r="A1" s="149"/>
      <c r="B1" s="149"/>
      <c r="C1" s="149"/>
      <c r="D1" s="143" t="s">
        <v>57</v>
      </c>
      <c r="E1" s="143"/>
      <c r="F1" s="143"/>
      <c r="G1" s="143"/>
      <c r="H1" s="143"/>
      <c r="I1" s="143"/>
    </row>
    <row r="2" spans="1:9" ht="57" customHeight="1" x14ac:dyDescent="0.3">
      <c r="A2" s="144" t="s">
        <v>56</v>
      </c>
      <c r="B2" s="144"/>
      <c r="C2" s="144"/>
      <c r="D2" s="144"/>
      <c r="E2" s="144"/>
      <c r="F2" s="144"/>
      <c r="G2" s="144"/>
      <c r="H2" s="144"/>
      <c r="I2" s="144"/>
    </row>
    <row r="3" spans="1:9" ht="36.75" customHeight="1" x14ac:dyDescent="0.3">
      <c r="A3" s="150" t="s">
        <v>21</v>
      </c>
      <c r="B3" s="150" t="s">
        <v>46</v>
      </c>
      <c r="C3" s="145" t="s">
        <v>47</v>
      </c>
      <c r="D3" s="145" t="s">
        <v>25</v>
      </c>
      <c r="E3" s="145"/>
      <c r="F3" s="145"/>
      <c r="G3" s="145"/>
      <c r="H3" s="145"/>
      <c r="I3" s="145"/>
    </row>
    <row r="4" spans="1:9" ht="49.5" customHeight="1" x14ac:dyDescent="0.3">
      <c r="A4" s="150"/>
      <c r="B4" s="150"/>
      <c r="C4" s="145"/>
      <c r="D4" s="30" t="s">
        <v>26</v>
      </c>
      <c r="E4" s="30" t="s">
        <v>27</v>
      </c>
      <c r="F4" s="30" t="s">
        <v>28</v>
      </c>
      <c r="G4" s="30" t="s">
        <v>29</v>
      </c>
      <c r="H4" s="30" t="s">
        <v>30</v>
      </c>
      <c r="I4" s="145" t="s">
        <v>31</v>
      </c>
    </row>
    <row r="5" spans="1:9" ht="20.25" customHeight="1" x14ac:dyDescent="0.3">
      <c r="A5" s="150"/>
      <c r="B5" s="150"/>
      <c r="C5" s="145"/>
      <c r="D5" s="145" t="s">
        <v>32</v>
      </c>
      <c r="E5" s="145" t="s">
        <v>33</v>
      </c>
      <c r="F5" s="145" t="s">
        <v>14</v>
      </c>
      <c r="G5" s="145" t="s">
        <v>19</v>
      </c>
      <c r="H5" s="145" t="s">
        <v>20</v>
      </c>
      <c r="I5" s="145"/>
    </row>
    <row r="6" spans="1:9" ht="13.5" customHeight="1" x14ac:dyDescent="0.3">
      <c r="A6" s="150"/>
      <c r="B6" s="150"/>
      <c r="C6" s="30" t="s">
        <v>22</v>
      </c>
      <c r="D6" s="145"/>
      <c r="E6" s="145"/>
      <c r="F6" s="145"/>
      <c r="G6" s="145"/>
      <c r="H6" s="145"/>
      <c r="I6" s="145"/>
    </row>
    <row r="7" spans="1:9" ht="20.25" customHeight="1" x14ac:dyDescent="0.3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</row>
    <row r="8" spans="1:9" ht="25.5" customHeight="1" x14ac:dyDescent="0.3">
      <c r="A8" s="151" t="s">
        <v>39</v>
      </c>
      <c r="B8" s="152"/>
      <c r="C8" s="152"/>
      <c r="D8" s="152"/>
      <c r="E8" s="152"/>
      <c r="F8" s="152"/>
      <c r="G8" s="152"/>
      <c r="H8" s="152"/>
      <c r="I8" s="153"/>
    </row>
    <row r="9" spans="1:9" s="34" customFormat="1" ht="31.5" x14ac:dyDescent="0.25">
      <c r="A9" s="146">
        <v>1</v>
      </c>
      <c r="B9" s="31" t="s">
        <v>41</v>
      </c>
      <c r="C9" s="32">
        <v>0</v>
      </c>
      <c r="D9" s="33">
        <f t="shared" ref="D9:I9" si="0">SUM(D11:D15)</f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</row>
    <row r="10" spans="1:9" s="34" customFormat="1" ht="15.75" customHeight="1" x14ac:dyDescent="0.25">
      <c r="A10" s="147"/>
      <c r="B10" s="31" t="s">
        <v>34</v>
      </c>
      <c r="C10" s="32"/>
      <c r="D10" s="33"/>
      <c r="E10" s="32"/>
      <c r="F10" s="32"/>
      <c r="G10" s="32"/>
      <c r="H10" s="32"/>
      <c r="I10" s="32"/>
    </row>
    <row r="11" spans="1:9" s="34" customFormat="1" ht="15.75" customHeight="1" x14ac:dyDescent="0.25">
      <c r="A11" s="147"/>
      <c r="B11" s="31" t="s">
        <v>35</v>
      </c>
      <c r="C11" s="32">
        <f>SUM(F11:I11)</f>
        <v>0</v>
      </c>
      <c r="D11" s="33"/>
      <c r="E11" s="32"/>
      <c r="F11" s="32"/>
      <c r="G11" s="32"/>
      <c r="H11" s="32"/>
      <c r="I11" s="32"/>
    </row>
    <row r="12" spans="1:9" s="34" customFormat="1" ht="15.75" customHeight="1" x14ac:dyDescent="0.25">
      <c r="A12" s="147"/>
      <c r="B12" s="31" t="s">
        <v>36</v>
      </c>
      <c r="C12" s="32">
        <f>SUM(F12:I12)</f>
        <v>0</v>
      </c>
      <c r="D12" s="33"/>
      <c r="E12" s="32"/>
      <c r="F12" s="32"/>
      <c r="G12" s="32"/>
      <c r="H12" s="32"/>
      <c r="I12" s="32"/>
    </row>
    <row r="13" spans="1:9" s="34" customFormat="1" ht="15.75" customHeight="1" x14ac:dyDescent="0.25">
      <c r="A13" s="147"/>
      <c r="B13" s="31" t="s">
        <v>40</v>
      </c>
      <c r="C13" s="32">
        <f>SUM(F13:I13)</f>
        <v>0</v>
      </c>
      <c r="D13" s="33"/>
      <c r="E13" s="32"/>
      <c r="F13" s="32"/>
      <c r="G13" s="32"/>
      <c r="H13" s="32"/>
      <c r="I13" s="32"/>
    </row>
    <row r="14" spans="1:9" s="34" customFormat="1" ht="16.5" customHeight="1" x14ac:dyDescent="0.25">
      <c r="A14" s="147"/>
      <c r="B14" s="31" t="s">
        <v>42</v>
      </c>
      <c r="C14" s="32">
        <f>SUM(F14:I14)</f>
        <v>0</v>
      </c>
      <c r="D14" s="32"/>
      <c r="E14" s="32"/>
      <c r="F14" s="32"/>
      <c r="G14" s="32"/>
      <c r="H14" s="32"/>
      <c r="I14" s="32"/>
    </row>
    <row r="15" spans="1:9" s="34" customFormat="1" ht="15" customHeight="1" x14ac:dyDescent="0.25">
      <c r="A15" s="148"/>
      <c r="B15" s="31" t="s">
        <v>37</v>
      </c>
      <c r="C15" s="32">
        <f>SUM(F15:I15)</f>
        <v>0</v>
      </c>
      <c r="D15" s="32"/>
      <c r="E15" s="32"/>
      <c r="F15" s="32"/>
      <c r="G15" s="32"/>
      <c r="H15" s="32"/>
      <c r="I15" s="32"/>
    </row>
    <row r="16" spans="1:9" s="34" customFormat="1" ht="45" customHeight="1" x14ac:dyDescent="0.25">
      <c r="A16" s="146">
        <v>2</v>
      </c>
      <c r="B16" s="31" t="s">
        <v>41</v>
      </c>
      <c r="C16" s="32">
        <v>0</v>
      </c>
      <c r="D16" s="33">
        <f t="shared" ref="D16:I16" si="1">SUM(D18:D22)</f>
        <v>0</v>
      </c>
      <c r="E16" s="33">
        <f t="shared" si="1"/>
        <v>0</v>
      </c>
      <c r="F16" s="33">
        <f t="shared" si="1"/>
        <v>0</v>
      </c>
      <c r="G16" s="33">
        <f t="shared" si="1"/>
        <v>0</v>
      </c>
      <c r="H16" s="33">
        <f t="shared" si="1"/>
        <v>0</v>
      </c>
      <c r="I16" s="33">
        <f t="shared" si="1"/>
        <v>0</v>
      </c>
    </row>
    <row r="17" spans="1:9" s="34" customFormat="1" ht="15.75" customHeight="1" x14ac:dyDescent="0.25">
      <c r="A17" s="147"/>
      <c r="B17" s="31" t="s">
        <v>34</v>
      </c>
      <c r="C17" s="32"/>
      <c r="D17" s="33"/>
      <c r="E17" s="32"/>
      <c r="F17" s="32"/>
      <c r="G17" s="32"/>
      <c r="H17" s="32"/>
      <c r="I17" s="32"/>
    </row>
    <row r="18" spans="1:9" s="34" customFormat="1" ht="15.75" customHeight="1" x14ac:dyDescent="0.25">
      <c r="A18" s="147"/>
      <c r="B18" s="31" t="s">
        <v>35</v>
      </c>
      <c r="C18" s="32">
        <f t="shared" ref="C18:C23" si="2">SUM(F18:I18)</f>
        <v>0</v>
      </c>
      <c r="D18" s="33"/>
      <c r="E18" s="32"/>
      <c r="F18" s="32"/>
      <c r="G18" s="32"/>
      <c r="H18" s="32"/>
      <c r="I18" s="32"/>
    </row>
    <row r="19" spans="1:9" s="34" customFormat="1" ht="15.75" customHeight="1" x14ac:dyDescent="0.25">
      <c r="A19" s="147"/>
      <c r="B19" s="31" t="s">
        <v>36</v>
      </c>
      <c r="C19" s="32">
        <f t="shared" si="2"/>
        <v>0</v>
      </c>
      <c r="D19" s="33"/>
      <c r="E19" s="32"/>
      <c r="F19" s="32"/>
      <c r="G19" s="32"/>
      <c r="H19" s="32"/>
      <c r="I19" s="32"/>
    </row>
    <row r="20" spans="1:9" s="34" customFormat="1" ht="15.75" customHeight="1" x14ac:dyDescent="0.25">
      <c r="A20" s="147"/>
      <c r="B20" s="31" t="s">
        <v>40</v>
      </c>
      <c r="C20" s="32">
        <f t="shared" si="2"/>
        <v>0</v>
      </c>
      <c r="D20" s="33"/>
      <c r="E20" s="32"/>
      <c r="F20" s="32"/>
      <c r="G20" s="32"/>
      <c r="H20" s="32"/>
      <c r="I20" s="32"/>
    </row>
    <row r="21" spans="1:9" s="34" customFormat="1" ht="19.5" customHeight="1" x14ac:dyDescent="0.25">
      <c r="A21" s="147"/>
      <c r="B21" s="31" t="s">
        <v>42</v>
      </c>
      <c r="C21" s="32">
        <f t="shared" si="2"/>
        <v>0</v>
      </c>
      <c r="D21" s="32"/>
      <c r="E21" s="32"/>
      <c r="F21" s="32"/>
      <c r="G21" s="32"/>
      <c r="H21" s="32"/>
      <c r="I21" s="32"/>
    </row>
    <row r="22" spans="1:9" s="34" customFormat="1" ht="15" customHeight="1" x14ac:dyDescent="0.25">
      <c r="A22" s="148"/>
      <c r="B22" s="31" t="s">
        <v>37</v>
      </c>
      <c r="C22" s="32">
        <f t="shared" si="2"/>
        <v>0</v>
      </c>
      <c r="D22" s="32"/>
      <c r="E22" s="32"/>
      <c r="F22" s="32"/>
      <c r="G22" s="32"/>
      <c r="H22" s="32"/>
      <c r="I22" s="32"/>
    </row>
    <row r="23" spans="1:9" s="34" customFormat="1" ht="15" customHeight="1" x14ac:dyDescent="0.25">
      <c r="A23" s="146"/>
      <c r="B23" s="31" t="s">
        <v>38</v>
      </c>
      <c r="C23" s="32">
        <f t="shared" si="2"/>
        <v>0</v>
      </c>
      <c r="D23" s="32">
        <f t="shared" ref="D23:I23" si="3">SUM(D25:D29)</f>
        <v>0</v>
      </c>
      <c r="E23" s="32">
        <f t="shared" si="3"/>
        <v>0</v>
      </c>
      <c r="F23" s="32">
        <f t="shared" si="3"/>
        <v>0</v>
      </c>
      <c r="G23" s="32">
        <f t="shared" si="3"/>
        <v>0</v>
      </c>
      <c r="H23" s="32">
        <f t="shared" si="3"/>
        <v>0</v>
      </c>
      <c r="I23" s="32">
        <f t="shared" si="3"/>
        <v>0</v>
      </c>
    </row>
    <row r="24" spans="1:9" s="34" customFormat="1" ht="15" customHeight="1" x14ac:dyDescent="0.25">
      <c r="A24" s="147"/>
      <c r="B24" s="31" t="s">
        <v>34</v>
      </c>
      <c r="C24" s="32"/>
      <c r="D24" s="32"/>
      <c r="E24" s="32"/>
      <c r="F24" s="32"/>
      <c r="G24" s="32"/>
      <c r="H24" s="32"/>
      <c r="I24" s="32"/>
    </row>
    <row r="25" spans="1:9" s="34" customFormat="1" ht="15" customHeight="1" x14ac:dyDescent="0.25">
      <c r="A25" s="147"/>
      <c r="B25" s="31" t="s">
        <v>35</v>
      </c>
      <c r="C25" s="32">
        <f>SUM(F25:I25)</f>
        <v>0</v>
      </c>
      <c r="D25" s="32">
        <f t="shared" ref="D25:I29" si="4">D11+D18</f>
        <v>0</v>
      </c>
      <c r="E25" s="32">
        <f t="shared" si="4"/>
        <v>0</v>
      </c>
      <c r="F25" s="32">
        <f t="shared" si="4"/>
        <v>0</v>
      </c>
      <c r="G25" s="32">
        <f t="shared" si="4"/>
        <v>0</v>
      </c>
      <c r="H25" s="32">
        <f t="shared" si="4"/>
        <v>0</v>
      </c>
      <c r="I25" s="32">
        <f t="shared" si="4"/>
        <v>0</v>
      </c>
    </row>
    <row r="26" spans="1:9" s="34" customFormat="1" ht="15" customHeight="1" x14ac:dyDescent="0.25">
      <c r="A26" s="147"/>
      <c r="B26" s="31" t="s">
        <v>36</v>
      </c>
      <c r="C26" s="32">
        <f>SUM(F26:I26)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</row>
    <row r="27" spans="1:9" s="34" customFormat="1" ht="15" customHeight="1" x14ac:dyDescent="0.25">
      <c r="A27" s="147"/>
      <c r="B27" s="31" t="s">
        <v>40</v>
      </c>
      <c r="C27" s="32">
        <f>SUM(F27:I27)</f>
        <v>0</v>
      </c>
      <c r="D27" s="32">
        <f t="shared" si="4"/>
        <v>0</v>
      </c>
      <c r="E27" s="32">
        <f t="shared" si="4"/>
        <v>0</v>
      </c>
      <c r="F27" s="32">
        <f t="shared" si="4"/>
        <v>0</v>
      </c>
      <c r="G27" s="32">
        <f t="shared" si="4"/>
        <v>0</v>
      </c>
      <c r="H27" s="32">
        <f t="shared" si="4"/>
        <v>0</v>
      </c>
      <c r="I27" s="32">
        <f t="shared" si="4"/>
        <v>0</v>
      </c>
    </row>
    <row r="28" spans="1:9" s="34" customFormat="1" ht="15" customHeight="1" x14ac:dyDescent="0.25">
      <c r="A28" s="147"/>
      <c r="B28" s="31" t="s">
        <v>42</v>
      </c>
      <c r="C28" s="32">
        <f>SUM(F28:I28)</f>
        <v>0</v>
      </c>
      <c r="D28" s="32">
        <f t="shared" si="4"/>
        <v>0</v>
      </c>
      <c r="E28" s="32">
        <f t="shared" si="4"/>
        <v>0</v>
      </c>
      <c r="F28" s="32">
        <f t="shared" si="4"/>
        <v>0</v>
      </c>
      <c r="G28" s="32">
        <f t="shared" si="4"/>
        <v>0</v>
      </c>
      <c r="H28" s="32">
        <f t="shared" si="4"/>
        <v>0</v>
      </c>
      <c r="I28" s="32">
        <f t="shared" si="4"/>
        <v>0</v>
      </c>
    </row>
    <row r="29" spans="1:9" ht="21.75" customHeight="1" x14ac:dyDescent="0.3">
      <c r="A29" s="148"/>
      <c r="B29" s="31" t="s">
        <v>37</v>
      </c>
      <c r="C29" s="32">
        <f>SUM(F29:I29)</f>
        <v>0</v>
      </c>
      <c r="D29" s="32">
        <f t="shared" si="4"/>
        <v>0</v>
      </c>
      <c r="E29" s="32">
        <f t="shared" si="4"/>
        <v>0</v>
      </c>
      <c r="F29" s="32">
        <f t="shared" si="4"/>
        <v>0</v>
      </c>
      <c r="G29" s="32">
        <f t="shared" si="4"/>
        <v>0</v>
      </c>
      <c r="H29" s="32">
        <f t="shared" si="4"/>
        <v>0</v>
      </c>
      <c r="I29" s="32">
        <f t="shared" si="4"/>
        <v>0</v>
      </c>
    </row>
    <row r="32" spans="1:9" x14ac:dyDescent="0.3">
      <c r="B32" s="26" t="s">
        <v>43</v>
      </c>
    </row>
    <row r="33" spans="2:2" x14ac:dyDescent="0.3">
      <c r="B33" s="25" t="s">
        <v>44</v>
      </c>
    </row>
    <row r="34" spans="2:2" x14ac:dyDescent="0.3">
      <c r="B34" s="27" t="s">
        <v>45</v>
      </c>
    </row>
  </sheetData>
  <mergeCells count="17">
    <mergeCell ref="A23:A29"/>
    <mergeCell ref="A1:C1"/>
    <mergeCell ref="A3:A6"/>
    <mergeCell ref="B3:B6"/>
    <mergeCell ref="A16:A22"/>
    <mergeCell ref="A8:I8"/>
    <mergeCell ref="A9:A15"/>
    <mergeCell ref="D5:D6"/>
    <mergeCell ref="E5:E6"/>
    <mergeCell ref="F5:F6"/>
    <mergeCell ref="D1:I1"/>
    <mergeCell ref="A2:I2"/>
    <mergeCell ref="C3:C5"/>
    <mergeCell ref="D3:I3"/>
    <mergeCell ref="G5:G6"/>
    <mergeCell ref="H5:H6"/>
    <mergeCell ref="I4:I6"/>
  </mergeCells>
  <phoneticPr fontId="6" type="noConversion"/>
  <pageMargins left="0.39" right="0.46" top="0.48" bottom="1" header="0.31" footer="0.5"/>
  <pageSetup paperSize="9" scale="99" fitToHeight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60" zoomScaleNormal="100" workbookViewId="0">
      <selection activeCell="F3" sqref="F3"/>
    </sheetView>
  </sheetViews>
  <sheetFormatPr defaultRowHeight="15" x14ac:dyDescent="0.25"/>
  <cols>
    <col min="1" max="1" width="35.28515625" customWidth="1"/>
    <col min="2" max="2" width="12.85546875" customWidth="1"/>
    <col min="3" max="5" width="12.28515625" customWidth="1"/>
    <col min="6" max="6" width="10.28515625" customWidth="1"/>
    <col min="7" max="7" width="13.7109375" customWidth="1"/>
  </cols>
  <sheetData>
    <row r="1" spans="1:8" ht="30.75" customHeight="1" x14ac:dyDescent="0.25">
      <c r="A1" s="154" t="s">
        <v>125</v>
      </c>
      <c r="B1" s="154"/>
      <c r="C1" s="154"/>
      <c r="D1" s="154"/>
      <c r="E1" s="154"/>
      <c r="F1" s="62"/>
    </row>
    <row r="2" spans="1:8" ht="17.25" customHeight="1" x14ac:dyDescent="0.25">
      <c r="A2" s="155"/>
      <c r="B2" s="155"/>
      <c r="C2" s="155"/>
      <c r="D2" s="155"/>
      <c r="E2" s="155"/>
      <c r="F2" s="63"/>
    </row>
    <row r="3" spans="1:8" ht="59.25" customHeight="1" x14ac:dyDescent="0.25">
      <c r="A3" s="43" t="s">
        <v>104</v>
      </c>
      <c r="B3" s="40" t="s">
        <v>119</v>
      </c>
      <c r="C3" s="40" t="s">
        <v>118</v>
      </c>
      <c r="D3" s="40" t="s">
        <v>124</v>
      </c>
      <c r="E3" s="40" t="s">
        <v>121</v>
      </c>
      <c r="F3" s="40" t="s">
        <v>121</v>
      </c>
      <c r="G3" s="40" t="s">
        <v>120</v>
      </c>
      <c r="H3" s="43" t="s">
        <v>103</v>
      </c>
    </row>
    <row r="4" spans="1:8" ht="21.75" customHeight="1" x14ac:dyDescent="0.25">
      <c r="A4" s="43">
        <v>1</v>
      </c>
      <c r="B4" s="40">
        <v>2</v>
      </c>
      <c r="C4" s="40">
        <v>3</v>
      </c>
      <c r="D4" s="40">
        <v>4</v>
      </c>
      <c r="E4" s="40">
        <v>5</v>
      </c>
      <c r="F4" s="43">
        <v>5</v>
      </c>
      <c r="G4" s="44">
        <v>6</v>
      </c>
      <c r="H4" s="44">
        <v>7</v>
      </c>
    </row>
    <row r="5" spans="1:8" ht="51" customHeight="1" x14ac:dyDescent="0.25">
      <c r="A5" s="53" t="s">
        <v>102</v>
      </c>
      <c r="B5" s="54">
        <f>B6+B7+B8</f>
        <v>7154.4279999999999</v>
      </c>
      <c r="C5" s="54">
        <f>C6+C7+C8</f>
        <v>6790.17</v>
      </c>
      <c r="D5" s="54">
        <f>D6+D7+D8</f>
        <v>6613.1589999999997</v>
      </c>
      <c r="E5" s="54">
        <f>B5-D5</f>
        <v>541.26900000000023</v>
      </c>
      <c r="F5" s="55">
        <f>B5-D5</f>
        <v>541.26900000000023</v>
      </c>
      <c r="G5" s="49">
        <f>G6+G7+G8</f>
        <v>5235.5689999999995</v>
      </c>
      <c r="H5" s="45"/>
    </row>
    <row r="6" spans="1:8" ht="49.5" customHeight="1" x14ac:dyDescent="0.25">
      <c r="A6" s="52" t="s">
        <v>71</v>
      </c>
      <c r="B6" s="42">
        <v>1803.26</v>
      </c>
      <c r="C6" s="42">
        <v>1737.87</v>
      </c>
      <c r="D6" s="42">
        <v>1713.3140000000001</v>
      </c>
      <c r="E6" s="54">
        <f>B6-D6</f>
        <v>89.945999999999913</v>
      </c>
      <c r="F6" s="57">
        <f>B6-D6</f>
        <v>89.945999999999913</v>
      </c>
      <c r="G6" s="42">
        <v>1713.3140000000001</v>
      </c>
      <c r="H6" s="45"/>
    </row>
    <row r="7" spans="1:8" ht="45" x14ac:dyDescent="0.25">
      <c r="A7" s="41" t="s">
        <v>97</v>
      </c>
      <c r="B7" s="43">
        <v>311.3</v>
      </c>
      <c r="C7" s="42">
        <v>311.3</v>
      </c>
      <c r="D7" s="42">
        <v>311.3</v>
      </c>
      <c r="E7" s="54">
        <f>B7-D7</f>
        <v>0</v>
      </c>
      <c r="F7" s="57">
        <f>B7-D7</f>
        <v>0</v>
      </c>
      <c r="G7" s="42">
        <v>311.3</v>
      </c>
      <c r="H7" s="45"/>
    </row>
    <row r="8" spans="1:8" x14ac:dyDescent="0.25">
      <c r="A8" s="47" t="s">
        <v>101</v>
      </c>
      <c r="B8" s="48">
        <v>5039.8680000000004</v>
      </c>
      <c r="C8" s="49">
        <f>SUM(C9:C17)</f>
        <v>4741</v>
      </c>
      <c r="D8" s="49">
        <f>SUM(D9:D20)</f>
        <v>4588.5450000000001</v>
      </c>
      <c r="E8" s="54">
        <f>B8-D8</f>
        <v>451.32300000000032</v>
      </c>
      <c r="F8" s="49">
        <f>B8-D8</f>
        <v>451.32300000000032</v>
      </c>
      <c r="G8" s="48">
        <f>SUM(G9:G16)</f>
        <v>3210.9549999999999</v>
      </c>
      <c r="H8" s="45"/>
    </row>
    <row r="9" spans="1:8" ht="54.75" customHeight="1" x14ac:dyDescent="0.25">
      <c r="A9" s="52" t="s">
        <v>64</v>
      </c>
      <c r="B9" s="43"/>
      <c r="C9" s="42">
        <v>552.70000000000005</v>
      </c>
      <c r="D9" s="42">
        <v>552.70000000000005</v>
      </c>
      <c r="E9" s="54"/>
      <c r="F9" s="49"/>
      <c r="G9" s="45"/>
      <c r="H9" s="46"/>
    </row>
    <row r="10" spans="1:8" ht="31.5" customHeight="1" x14ac:dyDescent="0.25">
      <c r="A10" s="41" t="s">
        <v>63</v>
      </c>
      <c r="B10" s="43"/>
      <c r="C10" s="42">
        <v>652.61</v>
      </c>
      <c r="D10" s="42">
        <v>500.15499999999997</v>
      </c>
      <c r="E10" s="54"/>
      <c r="F10" s="49"/>
      <c r="G10" s="42">
        <v>500.15499999999997</v>
      </c>
      <c r="H10" s="45"/>
    </row>
    <row r="11" spans="1:8" ht="50.25" customHeight="1" x14ac:dyDescent="0.25">
      <c r="A11" s="41" t="s">
        <v>72</v>
      </c>
      <c r="B11" s="43"/>
      <c r="C11" s="42">
        <v>524.89</v>
      </c>
      <c r="D11" s="42">
        <v>524.89</v>
      </c>
      <c r="E11" s="54"/>
      <c r="F11" s="49"/>
      <c r="G11" s="45"/>
      <c r="H11" s="45"/>
    </row>
    <row r="12" spans="1:8" ht="50.25" customHeight="1" x14ac:dyDescent="0.25">
      <c r="A12" s="41" t="s">
        <v>73</v>
      </c>
      <c r="B12" s="43"/>
      <c r="C12" s="42">
        <v>1412.8</v>
      </c>
      <c r="D12" s="42">
        <v>1412.8</v>
      </c>
      <c r="E12" s="54"/>
      <c r="F12" s="49"/>
      <c r="G12" s="42">
        <v>1412.8</v>
      </c>
      <c r="H12" s="45"/>
    </row>
    <row r="13" spans="1:8" ht="76.5" customHeight="1" x14ac:dyDescent="0.25">
      <c r="A13" s="41" t="s">
        <v>74</v>
      </c>
      <c r="B13" s="43"/>
      <c r="C13" s="42">
        <v>498</v>
      </c>
      <c r="D13" s="42">
        <v>498</v>
      </c>
      <c r="E13" s="54"/>
      <c r="F13" s="49">
        <f>B13-D13</f>
        <v>-498</v>
      </c>
      <c r="G13" s="42">
        <v>498</v>
      </c>
      <c r="H13" s="45"/>
    </row>
    <row r="14" spans="1:8" ht="30" x14ac:dyDescent="0.25">
      <c r="A14" s="41" t="s">
        <v>87</v>
      </c>
      <c r="B14" s="43"/>
      <c r="C14" s="42">
        <v>189</v>
      </c>
      <c r="D14" s="42">
        <v>189</v>
      </c>
      <c r="E14" s="54"/>
      <c r="F14" s="49"/>
      <c r="G14" s="42">
        <v>189</v>
      </c>
      <c r="H14" s="45"/>
    </row>
    <row r="15" spans="1:8" ht="33.75" customHeight="1" x14ac:dyDescent="0.25">
      <c r="A15" s="41" t="s">
        <v>76</v>
      </c>
      <c r="B15" s="43"/>
      <c r="C15" s="42">
        <v>497</v>
      </c>
      <c r="D15" s="42">
        <v>497</v>
      </c>
      <c r="E15" s="54"/>
      <c r="F15" s="49"/>
      <c r="G15" s="42">
        <v>497</v>
      </c>
      <c r="H15" s="45"/>
    </row>
    <row r="16" spans="1:8" ht="34.5" customHeight="1" x14ac:dyDescent="0.25">
      <c r="A16" s="41" t="s">
        <v>78</v>
      </c>
      <c r="B16" s="43"/>
      <c r="C16" s="42">
        <v>114</v>
      </c>
      <c r="D16" s="42">
        <v>114</v>
      </c>
      <c r="E16" s="54"/>
      <c r="F16" s="49"/>
      <c r="G16" s="42">
        <v>114</v>
      </c>
      <c r="H16" s="45"/>
    </row>
    <row r="17" spans="1:8" ht="75" x14ac:dyDescent="0.25">
      <c r="A17" s="56" t="s">
        <v>95</v>
      </c>
      <c r="B17" s="39"/>
      <c r="C17" s="42">
        <v>300</v>
      </c>
      <c r="D17" s="42"/>
      <c r="E17" s="54"/>
      <c r="F17" s="49"/>
      <c r="G17" s="39"/>
      <c r="H17" s="39"/>
    </row>
    <row r="18" spans="1:8" ht="45" x14ac:dyDescent="0.25">
      <c r="A18" s="56" t="s">
        <v>126</v>
      </c>
      <c r="B18" s="39"/>
      <c r="C18" s="42"/>
      <c r="D18" s="42">
        <v>300</v>
      </c>
      <c r="E18" s="54"/>
      <c r="F18" s="49"/>
      <c r="G18" s="39"/>
      <c r="H18" s="39"/>
    </row>
    <row r="19" spans="1:8" ht="30" x14ac:dyDescent="0.25">
      <c r="A19" s="41" t="s">
        <v>122</v>
      </c>
      <c r="B19" s="45"/>
      <c r="C19" s="45"/>
      <c r="D19" s="42"/>
      <c r="E19" s="54"/>
      <c r="F19" s="45"/>
      <c r="G19" s="45"/>
      <c r="H19" s="45"/>
    </row>
    <row r="20" spans="1:8" ht="30" x14ac:dyDescent="0.25">
      <c r="A20" s="41" t="s">
        <v>123</v>
      </c>
      <c r="B20" s="45"/>
      <c r="C20" s="45"/>
      <c r="D20" s="42"/>
      <c r="E20" s="54"/>
      <c r="F20" s="45"/>
      <c r="G20" s="45"/>
      <c r="H20" s="45"/>
    </row>
  </sheetData>
  <mergeCells count="1">
    <mergeCell ref="A1:E2"/>
  </mergeCells>
  <phoneticPr fontId="6" type="noConversion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="60" zoomScaleNormal="100" workbookViewId="0">
      <selection activeCell="C8" sqref="C8"/>
    </sheetView>
  </sheetViews>
  <sheetFormatPr defaultRowHeight="15" x14ac:dyDescent="0.25"/>
  <cols>
    <col min="1" max="1" width="35.28515625" customWidth="1"/>
    <col min="2" max="2" width="12.85546875" customWidth="1"/>
    <col min="3" max="3" width="12.28515625" customWidth="1"/>
    <col min="4" max="4" width="10.28515625" customWidth="1"/>
  </cols>
  <sheetData>
    <row r="1" spans="1:6" ht="18" customHeight="1" x14ac:dyDescent="0.25">
      <c r="A1" s="154" t="s">
        <v>117</v>
      </c>
      <c r="B1" s="154"/>
      <c r="C1" s="154"/>
      <c r="D1" s="154"/>
    </row>
    <row r="2" spans="1:6" ht="33.75" customHeight="1" x14ac:dyDescent="0.25">
      <c r="A2" s="155"/>
      <c r="B2" s="155"/>
      <c r="C2" s="155"/>
      <c r="D2" s="155"/>
    </row>
    <row r="3" spans="1:6" ht="59.25" customHeight="1" x14ac:dyDescent="0.25">
      <c r="A3" s="43" t="s">
        <v>104</v>
      </c>
      <c r="B3" s="40" t="s">
        <v>99</v>
      </c>
      <c r="C3" s="40" t="s">
        <v>100</v>
      </c>
      <c r="D3" s="43" t="s">
        <v>103</v>
      </c>
    </row>
    <row r="4" spans="1:6" ht="51" customHeight="1" x14ac:dyDescent="0.25">
      <c r="A4" s="50" t="s">
        <v>102</v>
      </c>
      <c r="B4" s="51">
        <f>B5+B6+B7</f>
        <v>7154.4279999999999</v>
      </c>
      <c r="C4" s="51">
        <f>C5+C6+C7</f>
        <v>6465.7139999999999</v>
      </c>
      <c r="D4" s="49">
        <f>B4-C4</f>
        <v>688.71399999999994</v>
      </c>
    </row>
    <row r="5" spans="1:6" ht="32.25" customHeight="1" x14ac:dyDescent="0.25">
      <c r="A5" s="52" t="s">
        <v>71</v>
      </c>
      <c r="B5" s="42">
        <v>1803.26</v>
      </c>
      <c r="C5" s="42">
        <v>1713.3140000000001</v>
      </c>
      <c r="D5" s="42">
        <f>B5-C5</f>
        <v>89.945999999999913</v>
      </c>
      <c r="E5" s="38"/>
    </row>
    <row r="6" spans="1:6" ht="45" x14ac:dyDescent="0.25">
      <c r="A6" s="41" t="s">
        <v>97</v>
      </c>
      <c r="B6" s="43">
        <v>311.3</v>
      </c>
      <c r="C6" s="42">
        <v>311.3</v>
      </c>
      <c r="D6" s="42">
        <f>B6-C6</f>
        <v>0</v>
      </c>
    </row>
    <row r="7" spans="1:6" x14ac:dyDescent="0.25">
      <c r="A7" s="47" t="s">
        <v>101</v>
      </c>
      <c r="B7" s="48">
        <v>5039.8680000000004</v>
      </c>
      <c r="C7" s="49">
        <f>SUM(C8:C15)</f>
        <v>4441.1000000000004</v>
      </c>
      <c r="D7" s="49">
        <f>B7-C7</f>
        <v>598.76800000000003</v>
      </c>
    </row>
    <row r="8" spans="1:6" ht="47.25" customHeight="1" x14ac:dyDescent="0.25">
      <c r="A8" s="41" t="s">
        <v>64</v>
      </c>
      <c r="B8" s="43"/>
      <c r="C8" s="42">
        <v>552.70000000000005</v>
      </c>
      <c r="D8" s="39"/>
      <c r="F8" s="38"/>
    </row>
    <row r="9" spans="1:6" ht="31.5" customHeight="1" x14ac:dyDescent="0.25">
      <c r="A9" s="41" t="s">
        <v>63</v>
      </c>
      <c r="B9" s="43"/>
      <c r="C9" s="42">
        <v>652.61</v>
      </c>
      <c r="D9" s="39"/>
    </row>
    <row r="10" spans="1:6" ht="32.25" customHeight="1" x14ac:dyDescent="0.25">
      <c r="A10" s="41" t="s">
        <v>72</v>
      </c>
      <c r="B10" s="43"/>
      <c r="C10" s="42">
        <v>524.89</v>
      </c>
      <c r="D10" s="39"/>
    </row>
    <row r="11" spans="1:6" ht="31.5" customHeight="1" x14ac:dyDescent="0.25">
      <c r="A11" s="41" t="s">
        <v>73</v>
      </c>
      <c r="B11" s="43"/>
      <c r="C11" s="42">
        <v>1412.8</v>
      </c>
      <c r="D11" s="39"/>
    </row>
    <row r="12" spans="1:6" ht="76.5" customHeight="1" x14ac:dyDescent="0.25">
      <c r="A12" s="41" t="s">
        <v>74</v>
      </c>
      <c r="B12" s="43">
        <v>710.1</v>
      </c>
      <c r="C12" s="42">
        <v>498.1</v>
      </c>
      <c r="D12" s="43">
        <f>B12-C12</f>
        <v>212</v>
      </c>
    </row>
    <row r="13" spans="1:6" ht="30" x14ac:dyDescent="0.25">
      <c r="A13" s="41" t="s">
        <v>87</v>
      </c>
      <c r="B13" s="43"/>
      <c r="C13" s="42">
        <v>189</v>
      </c>
      <c r="D13" s="39"/>
    </row>
    <row r="14" spans="1:6" ht="30" customHeight="1" x14ac:dyDescent="0.25">
      <c r="A14" s="41" t="s">
        <v>76</v>
      </c>
      <c r="B14" s="43"/>
      <c r="C14" s="42">
        <v>497</v>
      </c>
      <c r="D14" s="39"/>
    </row>
    <row r="15" spans="1:6" ht="30" customHeight="1" x14ac:dyDescent="0.25">
      <c r="A15" s="41" t="s">
        <v>78</v>
      </c>
      <c r="B15" s="43"/>
      <c r="C15" s="42">
        <v>114</v>
      </c>
      <c r="D15" s="39"/>
    </row>
  </sheetData>
  <mergeCells count="1">
    <mergeCell ref="A1:D2"/>
  </mergeCells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view="pageBreakPreview" zoomScale="60" zoomScaleNormal="100" workbookViewId="0">
      <selection activeCell="G24" sqref="G24"/>
    </sheetView>
  </sheetViews>
  <sheetFormatPr defaultRowHeight="15" x14ac:dyDescent="0.25"/>
  <cols>
    <col min="4" max="4" width="12.140625" customWidth="1"/>
    <col min="5" max="5" width="12.28515625" customWidth="1"/>
    <col min="6" max="6" width="13.42578125" customWidth="1"/>
  </cols>
  <sheetData>
    <row r="2" spans="2:7" x14ac:dyDescent="0.25">
      <c r="B2" t="s">
        <v>105</v>
      </c>
    </row>
    <row r="5" spans="2:7" ht="35.25" customHeight="1" x14ac:dyDescent="0.25">
      <c r="B5" s="156" t="s">
        <v>108</v>
      </c>
      <c r="C5" s="156"/>
      <c r="D5" s="156"/>
      <c r="E5" s="59">
        <v>122688</v>
      </c>
    </row>
    <row r="7" spans="2:7" ht="45" customHeight="1" x14ac:dyDescent="0.25">
      <c r="B7" s="157"/>
      <c r="C7" s="158"/>
      <c r="D7" s="159"/>
      <c r="E7" s="58" t="s">
        <v>107</v>
      </c>
      <c r="F7" s="58" t="s">
        <v>109</v>
      </c>
      <c r="G7" s="58" t="s">
        <v>110</v>
      </c>
    </row>
    <row r="8" spans="2:7" ht="29.25" customHeight="1" x14ac:dyDescent="0.25">
      <c r="B8" s="156" t="s">
        <v>106</v>
      </c>
      <c r="C8" s="156"/>
      <c r="D8" s="156"/>
      <c r="E8" s="44">
        <v>4500</v>
      </c>
      <c r="F8" s="44">
        <v>8.6</v>
      </c>
      <c r="G8" s="44">
        <f>E8*F8</f>
        <v>38700</v>
      </c>
    </row>
    <row r="9" spans="2:7" ht="33.75" customHeight="1" x14ac:dyDescent="0.25">
      <c r="B9" s="156" t="s">
        <v>111</v>
      </c>
      <c r="C9" s="156"/>
      <c r="D9" s="156"/>
      <c r="E9" s="45"/>
      <c r="F9" s="45"/>
      <c r="G9" s="61"/>
    </row>
    <row r="11" spans="2:7" ht="45" customHeight="1" x14ac:dyDescent="0.25">
      <c r="B11" s="162" t="s">
        <v>112</v>
      </c>
      <c r="C11" s="163"/>
      <c r="D11" s="164"/>
      <c r="E11" s="58" t="s">
        <v>113</v>
      </c>
      <c r="F11" s="44" t="s">
        <v>114</v>
      </c>
      <c r="G11" s="58" t="s">
        <v>110</v>
      </c>
    </row>
    <row r="12" spans="2:7" ht="29.25" customHeight="1" x14ac:dyDescent="0.25">
      <c r="B12" s="165"/>
      <c r="C12" s="166"/>
      <c r="D12" s="167"/>
      <c r="E12" s="44">
        <v>14300</v>
      </c>
      <c r="F12" s="44">
        <v>2</v>
      </c>
      <c r="G12" s="44">
        <f>E12*F12</f>
        <v>28600</v>
      </c>
    </row>
    <row r="13" spans="2:7" x14ac:dyDescent="0.25">
      <c r="B13" s="161"/>
      <c r="C13" s="161"/>
      <c r="D13" s="161"/>
    </row>
    <row r="14" spans="2:7" x14ac:dyDescent="0.25">
      <c r="B14" s="156" t="s">
        <v>115</v>
      </c>
      <c r="C14" s="156"/>
      <c r="D14" s="156"/>
      <c r="E14" s="45"/>
      <c r="F14" s="45"/>
      <c r="G14" s="45"/>
    </row>
    <row r="15" spans="2:7" ht="27" customHeight="1" x14ac:dyDescent="0.25">
      <c r="B15" s="156"/>
      <c r="C15" s="156"/>
      <c r="D15" s="156"/>
      <c r="E15" s="45"/>
      <c r="F15" s="45"/>
      <c r="G15" s="45"/>
    </row>
    <row r="18" spans="2:4" x14ac:dyDescent="0.25">
      <c r="B18" s="160" t="s">
        <v>116</v>
      </c>
      <c r="C18" s="160"/>
      <c r="D18" s="60">
        <f>G9+G12+G8+E5</f>
        <v>189988</v>
      </c>
    </row>
  </sheetData>
  <mergeCells count="8">
    <mergeCell ref="B14:D15"/>
    <mergeCell ref="B7:D7"/>
    <mergeCell ref="B18:C18"/>
    <mergeCell ref="B5:D5"/>
    <mergeCell ref="B8:D8"/>
    <mergeCell ref="B9:D9"/>
    <mergeCell ref="B13:D13"/>
    <mergeCell ref="B11:D12"/>
  </mergeCells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"/>
  <sheetViews>
    <sheetView showGridLines="0" view="pageBreakPreview" zoomScale="75" zoomScaleNormal="40" workbookViewId="0">
      <selection activeCell="H14" sqref="H14"/>
    </sheetView>
  </sheetViews>
  <sheetFormatPr defaultRowHeight="15.75" x14ac:dyDescent="0.25"/>
  <cols>
    <col min="1" max="1" width="4.140625" style="64" bestFit="1" customWidth="1"/>
    <col min="2" max="2" width="45.140625" style="65" customWidth="1"/>
    <col min="3" max="3" width="12.28515625" style="65" customWidth="1"/>
    <col min="4" max="4" width="15.85546875" style="65" customWidth="1"/>
    <col min="5" max="5" width="19.5703125" style="65" customWidth="1"/>
    <col min="6" max="14" width="9.7109375" style="65" bestFit="1" customWidth="1"/>
    <col min="15" max="15" width="9.7109375" style="65" customWidth="1"/>
    <col min="16" max="16" width="9.7109375" style="65" bestFit="1" customWidth="1"/>
    <col min="17" max="18" width="9.7109375" style="65" customWidth="1"/>
    <col min="19" max="19" width="12.140625" style="66" customWidth="1"/>
    <col min="20" max="20" width="12.28515625" style="66" customWidth="1"/>
    <col min="21" max="21" width="30" style="66" customWidth="1"/>
    <col min="22" max="33" width="9.140625" style="66"/>
    <col min="34" max="16384" width="9.140625" style="65"/>
  </cols>
  <sheetData>
    <row r="1" spans="1:46" ht="33.75" customHeight="1" x14ac:dyDescent="0.25">
      <c r="A1" s="172" t="s">
        <v>147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5"/>
      <c r="W1" s="175"/>
    </row>
    <row r="2" spans="1:46" ht="45.75" customHeight="1" x14ac:dyDescent="0.25">
      <c r="A2" s="171" t="s">
        <v>156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46" ht="42.75" customHeight="1" x14ac:dyDescent="0.25">
      <c r="A3" s="173" t="s">
        <v>132</v>
      </c>
      <c r="B3" s="173" t="s">
        <v>133</v>
      </c>
      <c r="C3" s="173" t="s">
        <v>134</v>
      </c>
      <c r="D3" s="173" t="s">
        <v>135</v>
      </c>
      <c r="E3" s="173" t="s">
        <v>136</v>
      </c>
      <c r="F3" s="139" t="s">
        <v>137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73" t="s">
        <v>138</v>
      </c>
      <c r="T3" s="173" t="s">
        <v>139</v>
      </c>
      <c r="U3" s="173" t="s">
        <v>140</v>
      </c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</row>
    <row r="4" spans="1:46" ht="81.75" customHeight="1" x14ac:dyDescent="0.25">
      <c r="A4" s="174"/>
      <c r="B4" s="174"/>
      <c r="C4" s="174"/>
      <c r="D4" s="174"/>
      <c r="E4" s="174"/>
      <c r="F4" s="68" t="s">
        <v>19</v>
      </c>
      <c r="G4" s="68" t="s">
        <v>20</v>
      </c>
      <c r="H4" s="68" t="s">
        <v>69</v>
      </c>
      <c r="I4" s="68" t="s">
        <v>70</v>
      </c>
      <c r="J4" s="68" t="s">
        <v>93</v>
      </c>
      <c r="K4" s="68" t="s">
        <v>98</v>
      </c>
      <c r="L4" s="68" t="s">
        <v>131</v>
      </c>
      <c r="M4" s="68" t="s">
        <v>148</v>
      </c>
      <c r="N4" s="68" t="s">
        <v>151</v>
      </c>
      <c r="O4" s="68" t="s">
        <v>154</v>
      </c>
      <c r="P4" s="68" t="s">
        <v>157</v>
      </c>
      <c r="Q4" s="68" t="s">
        <v>163</v>
      </c>
      <c r="R4" s="68" t="s">
        <v>165</v>
      </c>
      <c r="S4" s="174"/>
      <c r="T4" s="174"/>
      <c r="U4" s="174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</row>
    <row r="5" spans="1:46" x14ac:dyDescent="0.25">
      <c r="A5" s="168" t="s">
        <v>62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</row>
    <row r="6" spans="1:46" x14ac:dyDescent="0.25">
      <c r="A6" s="168" t="s">
        <v>65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70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</row>
    <row r="7" spans="1:46" ht="118.5" customHeight="1" x14ac:dyDescent="0.25">
      <c r="A7" s="69" t="s">
        <v>141</v>
      </c>
      <c r="B7" s="70" t="s">
        <v>152</v>
      </c>
      <c r="C7" s="71" t="s">
        <v>142</v>
      </c>
      <c r="D7" s="71" t="s">
        <v>143</v>
      </c>
      <c r="E7" s="71">
        <v>38</v>
      </c>
      <c r="F7" s="72">
        <v>38</v>
      </c>
      <c r="G7" s="72">
        <v>38</v>
      </c>
      <c r="H7" s="72">
        <v>38</v>
      </c>
      <c r="I7" s="72">
        <v>38</v>
      </c>
      <c r="J7" s="72">
        <v>38</v>
      </c>
      <c r="K7" s="72">
        <v>40</v>
      </c>
      <c r="L7" s="72">
        <v>40</v>
      </c>
      <c r="M7" s="72">
        <v>40</v>
      </c>
      <c r="N7" s="72">
        <f>9+20+11</f>
        <v>40</v>
      </c>
      <c r="O7" s="72">
        <v>40</v>
      </c>
      <c r="P7" s="72">
        <v>40</v>
      </c>
      <c r="Q7" s="72">
        <v>40</v>
      </c>
      <c r="R7" s="72">
        <v>40</v>
      </c>
      <c r="S7" s="71">
        <v>1</v>
      </c>
      <c r="T7" s="71">
        <v>100</v>
      </c>
      <c r="U7" s="70" t="s">
        <v>144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</row>
  </sheetData>
  <mergeCells count="14">
    <mergeCell ref="V1:W1"/>
    <mergeCell ref="A3:A4"/>
    <mergeCell ref="B3:B4"/>
    <mergeCell ref="C3:C4"/>
    <mergeCell ref="D3:D4"/>
    <mergeCell ref="E3:E4"/>
    <mergeCell ref="A5:U5"/>
    <mergeCell ref="A6:U6"/>
    <mergeCell ref="A2:U2"/>
    <mergeCell ref="A1:U1"/>
    <mergeCell ref="F3:R3"/>
    <mergeCell ref="S3:S4"/>
    <mergeCell ref="T3:T4"/>
    <mergeCell ref="U3:U4"/>
  </mergeCells>
  <phoneticPr fontId="6" type="noConversion"/>
  <pageMargins left="0.24" right="0.24" top="0.48" bottom="0.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Прил 1</vt:lpstr>
      <vt:lpstr>Приложение 1</vt:lpstr>
      <vt:lpstr>Приложение 1.1 </vt:lpstr>
      <vt:lpstr>Прил 4</vt:lpstr>
      <vt:lpstr>Лист1</vt:lpstr>
      <vt:lpstr>Лист1 (2)</vt:lpstr>
      <vt:lpstr>Остановки</vt:lpstr>
      <vt:lpstr>Приложение 2 </vt:lpstr>
      <vt:lpstr>Лист1!Область_печати</vt:lpstr>
      <vt:lpstr>'Прил 1'!Область_печати</vt:lpstr>
      <vt:lpstr>'Прил 4'!Область_печати</vt:lpstr>
      <vt:lpstr>'Приложение 1'!Область_печати</vt:lpstr>
      <vt:lpstr>'Приложение 1.1 '!Область_печати</vt:lpstr>
      <vt:lpstr>'Приложение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Николаевна Петрова</dc:creator>
  <cp:lastModifiedBy>Осконова Е.А.</cp:lastModifiedBy>
  <cp:lastPrinted>2025-12-11T06:09:55Z</cp:lastPrinted>
  <dcterms:created xsi:type="dcterms:W3CDTF">2013-07-08T09:20:33Z</dcterms:created>
  <dcterms:modified xsi:type="dcterms:W3CDTF">2025-12-11T06:10:30Z</dcterms:modified>
</cp:coreProperties>
</file>