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5480" windowHeight="8880" tabRatio="719" activeTab="0"/>
  </bookViews>
  <sheets>
    <sheet name="Прил №1" sheetId="1" r:id="rId1"/>
    <sheet name="Прил № 1.1 " sheetId="2" r:id="rId2"/>
    <sheet name="Прил № 2" sheetId="3" r:id="rId3"/>
  </sheets>
  <definedNames>
    <definedName name="_xlnm.Print_Area" localSheetId="1">'Прил № 1.1 '!$A$1:$U$34</definedName>
    <definedName name="_xlnm.Print_Area" localSheetId="2">'Прил № 2'!$A$1:$Q$8</definedName>
    <definedName name="_xlnm.Print_Area" localSheetId="0">'Прил №1'!$A$1:$M$8</definedName>
  </definedNames>
  <calcPr fullCalcOnLoad="1"/>
</workbook>
</file>

<file path=xl/sharedStrings.xml><?xml version="1.0" encoding="utf-8"?>
<sst xmlns="http://schemas.openxmlformats.org/spreadsheetml/2006/main" count="211" uniqueCount="129">
  <si>
    <t>2.1.</t>
  </si>
  <si>
    <t>МБ</t>
  </si>
  <si>
    <t>КБ</t>
  </si>
  <si>
    <t>РБ</t>
  </si>
  <si>
    <t>Общий объем финансирования, тыс.руб.</t>
  </si>
  <si>
    <t>№ п/п</t>
  </si>
  <si>
    <t>1.</t>
  </si>
  <si>
    <t>1.1.</t>
  </si>
  <si>
    <t>2.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</si>
  <si>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</si>
  <si>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</si>
  <si>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</si>
  <si>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</si>
  <si>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</si>
  <si>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</si>
  <si>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</si>
  <si>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 xml:space="preserve">Направления и объемы финансирования </t>
  </si>
  <si>
    <t>2.2.</t>
  </si>
  <si>
    <t>2.3.</t>
  </si>
  <si>
    <t>2.4.</t>
  </si>
  <si>
    <t>2.5.</t>
  </si>
  <si>
    <t>2.6.</t>
  </si>
  <si>
    <t>005</t>
  </si>
  <si>
    <t>0707</t>
  </si>
  <si>
    <t>244</t>
  </si>
  <si>
    <t>Цель. 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</si>
  <si>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Задача 1.  Развитие добровольческой деятельности, толерантности, патриотического воспитания в молодежной среде</t>
  </si>
  <si>
    <t>1.2.</t>
  </si>
  <si>
    <t>1.3.</t>
  </si>
  <si>
    <t>3.</t>
  </si>
  <si>
    <t>3.1.</t>
  </si>
  <si>
    <t>3.2.</t>
  </si>
  <si>
    <t>Мероприятие 2. Организация и проведение информационных ярмарок, профориентационного конкурса "Моя профессия- мое будущее"</t>
  </si>
  <si>
    <t>3.3.</t>
  </si>
  <si>
    <t>3.4.</t>
  </si>
  <si>
    <t>3.5.</t>
  </si>
  <si>
    <t>4.</t>
  </si>
  <si>
    <t>4.1.</t>
  </si>
  <si>
    <t>4.2.</t>
  </si>
  <si>
    <t>4.3.</t>
  </si>
  <si>
    <t>2018 год</t>
  </si>
  <si>
    <t>0920091350</t>
  </si>
  <si>
    <t>0920091340</t>
  </si>
  <si>
    <t>0920091330</t>
  </si>
  <si>
    <t>0920091320</t>
  </si>
  <si>
    <t>0920091310</t>
  </si>
  <si>
    <t>0920091270</t>
  </si>
  <si>
    <t>0920091260</t>
  </si>
  <si>
    <t>0920091250</t>
  </si>
  <si>
    <t>0920091240</t>
  </si>
  <si>
    <t>0920091230</t>
  </si>
  <si>
    <t>0920091210</t>
  </si>
  <si>
    <t>0920091130</t>
  </si>
  <si>
    <t>0920091120</t>
  </si>
  <si>
    <t>0920091110</t>
  </si>
  <si>
    <t>0920091410</t>
  </si>
  <si>
    <t>0920091420</t>
  </si>
  <si>
    <t>0920091430</t>
  </si>
  <si>
    <t>0920091510</t>
  </si>
  <si>
    <t>0920091520</t>
  </si>
  <si>
    <t>2019 год</t>
  </si>
  <si>
    <t xml:space="preserve">Приложение № 1 к паспорту муниципальной программы города Игарки "Развитие молодежной политики" </t>
  </si>
  <si>
    <t>Мероприятие 2. Организация и проведение открытой молодежной конференции "Молодежь Игарки: вчера, сегодня, завтра"</t>
  </si>
  <si>
    <t>Мероприятие 4. Вручение именных премий главы города выпускникам СОШ, Игарского многопрофильного техникума за высокие показатели в учебе и социальную активность в общественной жизни города</t>
  </si>
  <si>
    <t>Мероприятие 5. Чествование главой города  талантливой и инициативной молодежи</t>
  </si>
  <si>
    <t>2.7.</t>
  </si>
  <si>
    <t>Мероприятие 3. Организация и проведение городского фестиваля "Восходящая звезда Заполярья"</t>
  </si>
  <si>
    <t>Мероприятие 6. Обеспечение участия молодежи в выездных летних профильных, детско-оздоровительных и палаточных лагерях</t>
  </si>
  <si>
    <t>Мероприятие 1. Обеспечение участия детей и молодежи города в районных, краевых, всероссийских мероприятиях, направленных на поддержку талантливой молодежи, патриотическое воспитание, толерантность и гражданскую ответственность</t>
  </si>
  <si>
    <t>3.6.</t>
  </si>
  <si>
    <t>Задача 3: Вовлечение молодежи в социальноую практику, профориентация, самоопределение и занятость молодежи</t>
  </si>
  <si>
    <t>Мероприятие 3. Организация временной занятости несовершеннолетних подростков в возрасте от 14 до 18 лет</t>
  </si>
  <si>
    <t>Мероприятие 4. Организация и проведение мероприятий, направленных на поддержку института молодой семьи</t>
  </si>
  <si>
    <t>Мероприятие 5. Приобретене наградной сувенирной продукции по направлениям молодежной политики</t>
  </si>
  <si>
    <t>Мероприятие 6. Приобретение и изготовление видеоматериала, информационных листовок, плакатов, буклетов, брошюр по направлениям молодежной политики</t>
  </si>
  <si>
    <t>Мероприятие 3. Организация и проведение конкурса социальной рекламы "Креативное мышление"</t>
  </si>
  <si>
    <t>Мероприятие 2. Организация и проведение мероприятий, направленных на профилактику асоциального и деструктивного поведения подростков и молодежи</t>
  </si>
  <si>
    <t>Мероприятие 1. Организация и проведение городских мероприятий, направленных на поддержку талантливой и инициативной молодежи</t>
  </si>
  <si>
    <t>Задача 2.  Поддержка талантливой молодежи, молодежных инициатив, система конкурсов и фестивалей по интересам молодежи</t>
  </si>
  <si>
    <t>Задача 4. Профилактика негативыных проявлений в молодежной среде</t>
  </si>
  <si>
    <t>4.4.</t>
  </si>
  <si>
    <t xml:space="preserve">Муниципальная программа города Игарки "Развитие молодежной политики" </t>
  </si>
  <si>
    <t>Мероприятие 7. Обеспечение участия детей учащихся в МКОУДОД "Детская школа искусств" во всероссийских, региональных, краевых, районных смотрах, конкурсах, фестивалях</t>
  </si>
  <si>
    <t>Мероприятие 1. Организация и проведение круглых столов, спортивных мероприятий и марафонов, турниров, акций, конкурсов среди молодежи по профилактике различных форм зависимостей и др. социально-опасных проявлений в молодежной среде</t>
  </si>
  <si>
    <t>Мероприятие 4. Организация и проведение фестиваля творчества и спорта работающей молодежи "Спорт. Культура. Интеллект"</t>
  </si>
  <si>
    <t>Цели, задачи, основные мероприятия программы</t>
  </si>
  <si>
    <t>0920000000</t>
  </si>
  <si>
    <t>Администрация города Игарки (Соисполнители-муниципальные учреждения образования, культуры и спорта города Игарки)</t>
  </si>
  <si>
    <t>Всего расходные обязательства по программе</t>
  </si>
  <si>
    <t>0920091540</t>
  </si>
  <si>
    <t>2020 год</t>
  </si>
  <si>
    <t>2.8.</t>
  </si>
  <si>
    <t>Мероприятие 8. Организация и проведение  молодежного фестиваля "Студенческая весна"</t>
  </si>
  <si>
    <t>Мероприятие 2. Организация и проведение акций "Территория добра"</t>
  </si>
  <si>
    <t>Мероприятие 3. Организация и проведение  патриотических акций, конкурсов, Дня призывника, Памятных дат</t>
  </si>
  <si>
    <t>2021 год</t>
  </si>
  <si>
    <t xml:space="preserve">Приложение № 2 к паспорту муниципальной программы города Игарки "Развитие молодежной политики" </t>
  </si>
  <si>
    <t>№
п/п</t>
  </si>
  <si>
    <t xml:space="preserve">Цели, целевые индикаторы   
результативности 
</t>
  </si>
  <si>
    <t>Единица измерения</t>
  </si>
  <si>
    <t>Источник информации</t>
  </si>
  <si>
    <t xml:space="preserve">
Год, предшествующий реализации программы 
(2016 год)
</t>
  </si>
  <si>
    <t>Текущий финансовый год
(2017 год)</t>
  </si>
  <si>
    <t>Годы реализации программы</t>
  </si>
  <si>
    <t>Уд.вес индикатора</t>
  </si>
  <si>
    <t>Динамика индикатора</t>
  </si>
  <si>
    <t>Мероприятия, влияющие на значение индикатора (номер п.п.)</t>
  </si>
  <si>
    <t>Цель.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</si>
  <si>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Удельный вес молодых граждан, проживающих в городе Игарке, вовлеченных в реализацию мероприятий по молодежной политике</t>
  </si>
  <si>
    <t>%</t>
  </si>
  <si>
    <t>0,4</t>
  </si>
  <si>
    <t xml:space="preserve">Число детей и молодежи, вовлеченных в мероприятия программы </t>
  </si>
  <si>
    <t>чел.</t>
  </si>
  <si>
    <t>ведомственная отчетность</t>
  </si>
  <si>
    <t>Колличество проведенных фестивалей, конкурсов, военно-спортивных игр, акций, мероприятий, конференций, ярмарок, круглых столов, спортивных мероприятий, марафонов, турниров для детей и молодежи</t>
  </si>
  <si>
    <t>ед.</t>
  </si>
  <si>
    <r>
      <t xml:space="preserve">расчетный показатель </t>
    </r>
    <r>
      <rPr>
        <sz val="24"/>
        <rFont val="Times New Roman"/>
        <family val="1"/>
      </rPr>
      <t xml:space="preserve">(число детей и молодежи, вовлеченных в мероприятия программы/ численность населения города в возрасте с 7 до 30 лет) </t>
    </r>
  </si>
  <si>
    <t>Мероприятие 1. Организация и проведение конкурсов профессионального мастерства среди молодых специалистов "Лучший по профессии", в т. ч. выездных</t>
  </si>
  <si>
    <t>Мероприятия Приложения № 1 к паспорту МП</t>
  </si>
  <si>
    <t>2022 год</t>
  </si>
  <si>
    <t>2023 год</t>
  </si>
  <si>
    <t>2024 год</t>
  </si>
  <si>
    <t>Расходы по годам реализации программы (тыс. рублей)</t>
  </si>
  <si>
    <t xml:space="preserve">Итого </t>
  </si>
  <si>
    <t>Наименование</t>
  </si>
  <si>
    <t>Администрация города Игарки</t>
  </si>
  <si>
    <t>Целевые показатели и индикаторы результативности программы</t>
  </si>
  <si>
    <t>2025 год</t>
  </si>
  <si>
    <t>Повышение гражданской активности молодежи в решении социально-экономических задач развития города Игарки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</si>
</sst>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.000000"/>
    <numFmt numFmtId="181" formatCode="0.00000"/>
    <numFmt numFmtId="182" formatCode="0.0000"/>
    <numFmt numFmtId="183" formatCode="#,##0.0_р_."/>
    <numFmt numFmtId="184" formatCode="#,##0.000_р_."/>
    <numFmt numFmtId="185" formatCode="#,##0.0000_р_."/>
    <numFmt numFmtId="186" formatCode="0.00000000"/>
    <numFmt numFmtId="187" formatCode="0.0000000"/>
    <numFmt numFmtId="188" formatCode="0.0000000000"/>
    <numFmt numFmtId="189" formatCode="0.000000000"/>
    <numFmt numFmtId="190" formatCode="#,##0.00000_р_."/>
    <numFmt numFmtId="191" formatCode="#,##0.000"/>
    <numFmt numFmtId="192" formatCode="[$-FC19]d\ mmmm\ yyyy\ &quot;г.&quot;"/>
    <numFmt numFmtId="193" formatCode="#,##0.00000"/>
    <numFmt numFmtId="194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6"/>
      <name val="Times New Roman"/>
      <family val="1"/>
    </font>
    <font>
      <sz val="8"/>
      <name val="Calibri"/>
      <family val="2"/>
    </font>
    <font>
      <u val="single"/>
      <sz val="3.3"/>
      <color indexed="12"/>
      <name val="Calibri"/>
      <family val="2"/>
    </font>
    <font>
      <u val="single"/>
      <sz val="3.3"/>
      <color indexed="36"/>
      <name val="Calibri"/>
      <family val="2"/>
    </font>
    <font>
      <sz val="28"/>
      <name val="Times New Roman"/>
      <family val="1"/>
    </font>
    <font>
      <sz val="24"/>
      <name val="Times New Roman"/>
      <family val="1"/>
    </font>
    <font>
      <sz val="20"/>
      <color indexed="56"/>
      <name val="Times New Roman"/>
      <family val="1"/>
    </font>
    <font>
      <sz val="20"/>
      <color indexed="5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2" xfId="0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left" vertical="top" wrapText="1"/>
    </xf>
    <xf numFmtId="0" fontId="11" fillId="37" borderId="0" xfId="0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vertical="top" wrapText="1"/>
    </xf>
    <xf numFmtId="2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173" fontId="11" fillId="0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49" fontId="3" fillId="33" borderId="15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1" fillId="0" borderId="2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2" fontId="11" fillId="0" borderId="28" xfId="0" applyNumberFormat="1" applyFont="1" applyFill="1" applyBorder="1" applyAlignment="1">
      <alignment horizontal="center" vertical="top" wrapText="1"/>
    </xf>
    <xf numFmtId="2" fontId="12" fillId="0" borderId="17" xfId="0" applyNumberFormat="1" applyFont="1" applyFill="1" applyBorder="1" applyAlignment="1">
      <alignment horizontal="left" vertical="center" wrapText="1"/>
    </xf>
    <xf numFmtId="2" fontId="12" fillId="0" borderId="18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49" fontId="3" fillId="33" borderId="36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49" fontId="3" fillId="33" borderId="29" xfId="0" applyNumberFormat="1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019175" y="0"/>
          <a:ext cx="25431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019175" y="0"/>
          <a:ext cx="25431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1019175" y="0"/>
          <a:ext cx="25431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1019175" y="0"/>
          <a:ext cx="25431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WordArt 1"/>
        <xdr:cNvSpPr>
          <a:spLocks/>
        </xdr:cNvSpPr>
      </xdr:nvSpPr>
      <xdr:spPr>
        <a:xfrm>
          <a:off x="990600" y="0"/>
          <a:ext cx="25717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000125" y="0"/>
          <a:ext cx="4295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000125" y="0"/>
          <a:ext cx="4295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1000125" y="0"/>
          <a:ext cx="4295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1000125" y="0"/>
          <a:ext cx="42957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WordArt 1"/>
        <xdr:cNvSpPr>
          <a:spLocks/>
        </xdr:cNvSpPr>
      </xdr:nvSpPr>
      <xdr:spPr>
        <a:xfrm>
          <a:off x="971550" y="0"/>
          <a:ext cx="43243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6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7" name="WordArt 1"/>
        <xdr:cNvSpPr>
          <a:spLocks/>
        </xdr:cNvSpPr>
      </xdr:nvSpPr>
      <xdr:spPr>
        <a:xfrm flipV="1">
          <a:off x="533400" y="10810875"/>
          <a:ext cx="74771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8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9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0" name="WordArt 1"/>
        <xdr:cNvSpPr>
          <a:spLocks/>
        </xdr:cNvSpPr>
      </xdr:nvSpPr>
      <xdr:spPr>
        <a:xfrm>
          <a:off x="504825" y="10810875"/>
          <a:ext cx="75057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zoomScale="75" zoomScaleNormal="75" zoomScaleSheetLayoutView="75" zoomScalePageLayoutView="0" workbookViewId="0" topLeftCell="A1">
      <selection activeCell="H8" sqref="H8"/>
    </sheetView>
  </sheetViews>
  <sheetFormatPr defaultColWidth="9.140625" defaultRowHeight="15"/>
  <cols>
    <col min="1" max="1" width="7.28125" style="27" bestFit="1" customWidth="1"/>
    <col min="2" max="2" width="46.140625" style="61" customWidth="1"/>
    <col min="3" max="3" width="26.421875" style="61" customWidth="1"/>
    <col min="4" max="4" width="17.8515625" style="61" customWidth="1"/>
    <col min="5" max="7" width="14.00390625" style="29" bestFit="1" customWidth="1"/>
    <col min="8" max="8" width="15.57421875" style="29" customWidth="1"/>
    <col min="9" max="11" width="14.00390625" style="29" bestFit="1" customWidth="1"/>
    <col min="12" max="12" width="14.00390625" style="29" customWidth="1"/>
    <col min="13" max="13" width="15.57421875" style="29" customWidth="1"/>
    <col min="14" max="15" width="56.8515625" style="29" customWidth="1"/>
    <col min="16" max="16" width="48.00390625" style="29" customWidth="1"/>
    <col min="17" max="16384" width="9.140625" style="27" customWidth="1"/>
  </cols>
  <sheetData>
    <row r="1" spans="1:16" ht="34.5" customHeight="1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6"/>
      <c r="O1" s="26"/>
      <c r="P1" s="26"/>
    </row>
    <row r="2" spans="1:15" ht="48.75" customHeight="1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8"/>
      <c r="O2" s="28"/>
    </row>
    <row r="3" spans="1:16" ht="15.75" customHeight="1">
      <c r="A3" s="89" t="s">
        <v>5</v>
      </c>
      <c r="B3" s="89" t="s">
        <v>124</v>
      </c>
      <c r="C3" s="89" t="s">
        <v>15</v>
      </c>
      <c r="D3" s="89" t="s">
        <v>4</v>
      </c>
      <c r="E3" s="90" t="s">
        <v>122</v>
      </c>
      <c r="F3" s="90"/>
      <c r="G3" s="90"/>
      <c r="H3" s="90"/>
      <c r="I3" s="90"/>
      <c r="J3" s="90"/>
      <c r="K3" s="90"/>
      <c r="L3" s="90"/>
      <c r="M3" s="90"/>
      <c r="N3" s="31"/>
      <c r="O3" s="31"/>
      <c r="P3" s="31"/>
    </row>
    <row r="4" spans="1:16" ht="15.75">
      <c r="A4" s="89"/>
      <c r="B4" s="89"/>
      <c r="C4" s="89"/>
      <c r="D4" s="89"/>
      <c r="E4" s="90"/>
      <c r="F4" s="90"/>
      <c r="G4" s="90"/>
      <c r="H4" s="90"/>
      <c r="I4" s="90"/>
      <c r="J4" s="90"/>
      <c r="K4" s="90"/>
      <c r="L4" s="90"/>
      <c r="M4" s="90"/>
      <c r="N4" s="31"/>
      <c r="O4" s="31"/>
      <c r="P4" s="31"/>
    </row>
    <row r="5" spans="1:16" ht="15.75">
      <c r="A5" s="89"/>
      <c r="B5" s="89"/>
      <c r="C5" s="89"/>
      <c r="D5" s="89"/>
      <c r="E5" s="89">
        <v>2017</v>
      </c>
      <c r="F5" s="89">
        <v>2018</v>
      </c>
      <c r="G5" s="89">
        <v>2019</v>
      </c>
      <c r="H5" s="89">
        <v>2020</v>
      </c>
      <c r="I5" s="89">
        <v>2021</v>
      </c>
      <c r="J5" s="89">
        <v>2022</v>
      </c>
      <c r="K5" s="89">
        <v>2023</v>
      </c>
      <c r="L5" s="89">
        <v>2024</v>
      </c>
      <c r="M5" s="89">
        <v>2025</v>
      </c>
      <c r="N5" s="31"/>
      <c r="O5" s="31"/>
      <c r="P5" s="31"/>
    </row>
    <row r="6" spans="1:16" ht="15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31"/>
      <c r="O6" s="31"/>
      <c r="P6" s="31"/>
    </row>
    <row r="7" spans="1:16" ht="15.75">
      <c r="A7" s="82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2"/>
      <c r="O7" s="32"/>
      <c r="P7" s="32"/>
    </row>
    <row r="8" spans="1:16" s="24" customFormat="1" ht="63.75" customHeight="1">
      <c r="A8" s="30" t="s">
        <v>6</v>
      </c>
      <c r="B8" s="83" t="s">
        <v>81</v>
      </c>
      <c r="C8" s="83" t="s">
        <v>125</v>
      </c>
      <c r="D8" s="49">
        <f>SUM(E8:M8)</f>
        <v>10567.956</v>
      </c>
      <c r="E8" s="49">
        <v>1000.019</v>
      </c>
      <c r="F8" s="49">
        <v>1157.31</v>
      </c>
      <c r="G8" s="49">
        <v>832.595</v>
      </c>
      <c r="H8" s="49">
        <v>828.434</v>
      </c>
      <c r="I8" s="49">
        <v>1042.5</v>
      </c>
      <c r="J8" s="84">
        <v>1223.013</v>
      </c>
      <c r="K8" s="84">
        <f>'Прил № 1.1 '!L8</f>
        <v>1664.905</v>
      </c>
      <c r="L8" s="84">
        <f>'Прил № 1.1 '!P8</f>
        <v>1409.5900000000001</v>
      </c>
      <c r="M8" s="84">
        <f>'Прил № 1.1 '!T8</f>
        <v>1409.5900000000001</v>
      </c>
      <c r="N8" s="147"/>
      <c r="O8" s="148"/>
      <c r="P8" s="148"/>
    </row>
  </sheetData>
  <sheetProtection/>
  <mergeCells count="16">
    <mergeCell ref="A1:M1"/>
    <mergeCell ref="A2:M2"/>
    <mergeCell ref="E5:E6"/>
    <mergeCell ref="F5:F6"/>
    <mergeCell ref="G5:G6"/>
    <mergeCell ref="H5:H6"/>
    <mergeCell ref="I5:I6"/>
    <mergeCell ref="J5:J6"/>
    <mergeCell ref="K5:K6"/>
    <mergeCell ref="M5:M6"/>
    <mergeCell ref="D3:D6"/>
    <mergeCell ref="E3:M4"/>
    <mergeCell ref="A3:A6"/>
    <mergeCell ref="B3:B6"/>
    <mergeCell ref="C3:C6"/>
    <mergeCell ref="L5:L6"/>
  </mergeCells>
  <printOptions/>
  <pageMargins left="0.2" right="0.19" top="0.32" bottom="0.39" header="0.17" footer="0.19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Y40"/>
  <sheetViews>
    <sheetView view="pageBreakPreview" zoomScale="75" zoomScaleNormal="14" zoomScaleSheetLayoutView="75" zoomScalePageLayoutView="0" workbookViewId="0" topLeftCell="A2">
      <selection activeCell="M33" sqref="M33"/>
    </sheetView>
  </sheetViews>
  <sheetFormatPr defaultColWidth="9.140625" defaultRowHeight="15"/>
  <cols>
    <col min="1" max="1" width="7.00390625" style="27" bestFit="1" customWidth="1"/>
    <col min="2" max="2" width="72.421875" style="61" customWidth="1"/>
    <col min="3" max="3" width="26.421875" style="61" customWidth="1"/>
    <col min="4" max="4" width="7.00390625" style="61" bestFit="1" customWidth="1"/>
    <col min="5" max="5" width="6.421875" style="61" bestFit="1" customWidth="1"/>
    <col min="6" max="6" width="12.8515625" style="61" bestFit="1" customWidth="1"/>
    <col min="7" max="7" width="4.7109375" style="61" bestFit="1" customWidth="1"/>
    <col min="8" max="8" width="17.8515625" style="61" customWidth="1"/>
    <col min="9" max="10" width="6.421875" style="29" bestFit="1" customWidth="1"/>
    <col min="11" max="11" width="10.00390625" style="29" customWidth="1"/>
    <col min="12" max="12" width="15.57421875" style="29" customWidth="1"/>
    <col min="13" max="14" width="6.421875" style="29" bestFit="1" customWidth="1"/>
    <col min="15" max="15" width="9.8515625" style="29" bestFit="1" customWidth="1"/>
    <col min="16" max="16" width="15.57421875" style="29" customWidth="1"/>
    <col min="17" max="18" width="6.421875" style="29" bestFit="1" customWidth="1"/>
    <col min="19" max="19" width="9.8515625" style="29" bestFit="1" customWidth="1"/>
    <col min="20" max="20" width="18.28125" style="29" customWidth="1"/>
    <col min="21" max="21" width="37.140625" style="29" customWidth="1"/>
    <col min="22" max="23" width="56.8515625" style="29" customWidth="1"/>
    <col min="24" max="24" width="48.00390625" style="29" customWidth="1"/>
    <col min="25" max="16384" width="9.140625" style="27" customWidth="1"/>
  </cols>
  <sheetData>
    <row r="1" spans="1:24" ht="15.75">
      <c r="A1" s="24"/>
      <c r="B1" s="25"/>
      <c r="C1" s="25"/>
      <c r="D1" s="25"/>
      <c r="E1" s="25"/>
      <c r="F1" s="25"/>
      <c r="G1" s="25"/>
      <c r="H1" s="91" t="s">
        <v>61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26"/>
      <c r="W1" s="26"/>
      <c r="X1" s="26"/>
    </row>
    <row r="2" spans="1:23" ht="16.5" thickBot="1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28"/>
      <c r="W2" s="28"/>
    </row>
    <row r="3" spans="1:24" ht="15.75">
      <c r="A3" s="103" t="s">
        <v>5</v>
      </c>
      <c r="B3" s="127" t="s">
        <v>85</v>
      </c>
      <c r="C3" s="127" t="s">
        <v>15</v>
      </c>
      <c r="D3" s="127" t="s">
        <v>11</v>
      </c>
      <c r="E3" s="127"/>
      <c r="F3" s="127"/>
      <c r="G3" s="127"/>
      <c r="H3" s="101" t="s">
        <v>4</v>
      </c>
      <c r="I3" s="98" t="s">
        <v>122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25" t="s">
        <v>9</v>
      </c>
      <c r="V3" s="31"/>
      <c r="W3" s="31"/>
      <c r="X3" s="31"/>
    </row>
    <row r="4" spans="1:24" ht="15.75">
      <c r="A4" s="104"/>
      <c r="B4" s="89"/>
      <c r="C4" s="89"/>
      <c r="D4" s="89"/>
      <c r="E4" s="89"/>
      <c r="F4" s="89"/>
      <c r="G4" s="89"/>
      <c r="H4" s="102"/>
      <c r="I4" s="93" t="s">
        <v>120</v>
      </c>
      <c r="J4" s="94"/>
      <c r="K4" s="94"/>
      <c r="L4" s="95"/>
      <c r="M4" s="93" t="s">
        <v>121</v>
      </c>
      <c r="N4" s="94"/>
      <c r="O4" s="94"/>
      <c r="P4" s="95"/>
      <c r="Q4" s="93" t="s">
        <v>127</v>
      </c>
      <c r="R4" s="94"/>
      <c r="S4" s="94"/>
      <c r="T4" s="95"/>
      <c r="U4" s="126"/>
      <c r="V4" s="31"/>
      <c r="W4" s="31"/>
      <c r="X4" s="31"/>
    </row>
    <row r="5" spans="1:24" ht="15.75">
      <c r="A5" s="104"/>
      <c r="B5" s="89"/>
      <c r="C5" s="89"/>
      <c r="D5" s="89"/>
      <c r="E5" s="89"/>
      <c r="F5" s="89"/>
      <c r="G5" s="89"/>
      <c r="H5" s="102"/>
      <c r="I5" s="96" t="s">
        <v>2</v>
      </c>
      <c r="J5" s="96" t="s">
        <v>3</v>
      </c>
      <c r="K5" s="96" t="s">
        <v>1</v>
      </c>
      <c r="L5" s="96" t="s">
        <v>123</v>
      </c>
      <c r="M5" s="96" t="s">
        <v>2</v>
      </c>
      <c r="N5" s="96" t="s">
        <v>3</v>
      </c>
      <c r="O5" s="96" t="s">
        <v>1</v>
      </c>
      <c r="P5" s="96" t="s">
        <v>123</v>
      </c>
      <c r="Q5" s="96" t="s">
        <v>2</v>
      </c>
      <c r="R5" s="96" t="s">
        <v>3</v>
      </c>
      <c r="S5" s="96" t="s">
        <v>1</v>
      </c>
      <c r="T5" s="96" t="s">
        <v>123</v>
      </c>
      <c r="U5" s="126"/>
      <c r="V5" s="31"/>
      <c r="W5" s="31"/>
      <c r="X5" s="31"/>
    </row>
    <row r="6" spans="1:24" ht="39.75" customHeight="1">
      <c r="A6" s="104"/>
      <c r="B6" s="89"/>
      <c r="C6" s="89"/>
      <c r="D6" s="30" t="s">
        <v>10</v>
      </c>
      <c r="E6" s="30" t="s">
        <v>12</v>
      </c>
      <c r="F6" s="30" t="s">
        <v>13</v>
      </c>
      <c r="G6" s="30" t="s">
        <v>14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26"/>
      <c r="V6" s="31"/>
      <c r="W6" s="31"/>
      <c r="X6" s="31"/>
    </row>
    <row r="7" spans="1:24" ht="15.75">
      <c r="A7" s="62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64">
        <v>21</v>
      </c>
      <c r="V7" s="32"/>
      <c r="W7" s="32"/>
      <c r="X7" s="32"/>
    </row>
    <row r="8" spans="1:24" ht="42" customHeight="1">
      <c r="A8" s="65"/>
      <c r="B8" s="33" t="s">
        <v>81</v>
      </c>
      <c r="C8" s="33" t="s">
        <v>88</v>
      </c>
      <c r="D8" s="34" t="s">
        <v>22</v>
      </c>
      <c r="E8" s="34" t="s">
        <v>23</v>
      </c>
      <c r="F8" s="35" t="s">
        <v>86</v>
      </c>
      <c r="G8" s="36">
        <v>244</v>
      </c>
      <c r="H8" s="37">
        <f>L8+P8+T8</f>
        <v>4484.085</v>
      </c>
      <c r="I8" s="37">
        <f>I11+I12+I13+I15+I16+I17+I18+I19+I20+I21+I22+I24+I25+I26+I27+I28+I29+I31+I32+I33+I34</f>
        <v>0</v>
      </c>
      <c r="J8" s="37">
        <f>J11+J12+J13+J15+J16+J17+J18+J19+J20+J21+J22+J24+J25+J26+J27+J28+J29+J31+J32+J33+J34</f>
        <v>0</v>
      </c>
      <c r="K8" s="37">
        <f>K11+K12+K13+K15+K16+K17+K18+K19+K20+K21+K22+K24+K25+K26+K27+K28+K29+K31+K32+K33+K34</f>
        <v>1664.905</v>
      </c>
      <c r="L8" s="37">
        <f>I8+J8+K8</f>
        <v>1664.905</v>
      </c>
      <c r="M8" s="37">
        <f>M11+M12+M13+M15+M16+M17+M18+M19+M20+M21+M22+M24+M25+M26+M27+M28+M29+M31+M32+M33+M34</f>
        <v>0</v>
      </c>
      <c r="N8" s="37">
        <f>N11+N12+N13+N15+N16+N17+N18+N19+N20+N21+N22+N24+N25+N26+N27+N28+N29+N31+N32+N33+N34</f>
        <v>0</v>
      </c>
      <c r="O8" s="37">
        <f>O11+O12+O13+O15+O16+O17+O18+O19+O20+O21+O22+O24+O25+O26+O27+O28+O29+O31+O32+O33+O34</f>
        <v>1409.5900000000001</v>
      </c>
      <c r="P8" s="37">
        <f>M8+N8+O8</f>
        <v>1409.5900000000001</v>
      </c>
      <c r="Q8" s="37">
        <f>Q11+Q12+Q13+Q15+Q16+Q17+Q18+Q19+Q20+Q21+Q22+Q24+Q25+Q26+Q27+Q28+Q29+Q31+Q32+Q33+Q34</f>
        <v>0</v>
      </c>
      <c r="R8" s="37">
        <f>R11+R12+R13+R15+R16+R17+R18+R19+R20+R21+R22+R24+R25+R26+R27+R28+R29+R31+R32+R33+R34</f>
        <v>0</v>
      </c>
      <c r="S8" s="37">
        <f>S11+S12+S13+S15+S16+S17+S18+S19+S20+S21+S22+S24+S25+S26+S27+S28+S29+S31+S32+S33+S34</f>
        <v>1409.5900000000001</v>
      </c>
      <c r="T8" s="37">
        <f>Q8+R8+S8</f>
        <v>1409.5900000000001</v>
      </c>
      <c r="U8" s="66"/>
      <c r="V8" s="38"/>
      <c r="W8" s="38"/>
      <c r="X8" s="38"/>
    </row>
    <row r="9" spans="1:24" ht="15.75">
      <c r="A9" s="67"/>
      <c r="B9" s="114" t="s">
        <v>25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39"/>
      <c r="W9" s="39"/>
      <c r="X9" s="39"/>
    </row>
    <row r="10" spans="1:155" s="44" customFormat="1" ht="30.75" customHeight="1">
      <c r="A10" s="62" t="s">
        <v>6</v>
      </c>
      <c r="B10" s="114" t="s">
        <v>26</v>
      </c>
      <c r="C10" s="115"/>
      <c r="D10" s="115"/>
      <c r="E10" s="115"/>
      <c r="F10" s="115"/>
      <c r="G10" s="115"/>
      <c r="H10" s="115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17" t="s">
        <v>128</v>
      </c>
      <c r="V10" s="41"/>
      <c r="W10" s="41"/>
      <c r="X10" s="4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</row>
    <row r="11" spans="1:155" ht="67.5" customHeight="1">
      <c r="A11" s="68" t="s">
        <v>7</v>
      </c>
      <c r="B11" s="45" t="s">
        <v>68</v>
      </c>
      <c r="C11" s="120" t="s">
        <v>87</v>
      </c>
      <c r="D11" s="46" t="s">
        <v>22</v>
      </c>
      <c r="E11" s="46" t="s">
        <v>23</v>
      </c>
      <c r="F11" s="47" t="s">
        <v>54</v>
      </c>
      <c r="G11" s="48">
        <v>244</v>
      </c>
      <c r="H11" s="49"/>
      <c r="I11" s="49"/>
      <c r="J11" s="49"/>
      <c r="K11" s="49">
        <v>455</v>
      </c>
      <c r="L11" s="49">
        <f>I11+J11+K11</f>
        <v>455</v>
      </c>
      <c r="M11" s="49"/>
      <c r="N11" s="49"/>
      <c r="O11" s="49">
        <v>455</v>
      </c>
      <c r="P11" s="49">
        <f>M11+N11+O11</f>
        <v>455</v>
      </c>
      <c r="Q11" s="49"/>
      <c r="R11" s="49"/>
      <c r="S11" s="49">
        <v>455</v>
      </c>
      <c r="T11" s="49">
        <f>Q11+R11+S11</f>
        <v>455</v>
      </c>
      <c r="U11" s="118"/>
      <c r="V11" s="41"/>
      <c r="W11" s="41"/>
      <c r="X11" s="42"/>
      <c r="Y11" s="50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</row>
    <row r="12" spans="1:24" ht="23.25" customHeight="1">
      <c r="A12" s="62" t="s">
        <v>27</v>
      </c>
      <c r="B12" s="51" t="s">
        <v>93</v>
      </c>
      <c r="C12" s="121"/>
      <c r="D12" s="46" t="s">
        <v>22</v>
      </c>
      <c r="E12" s="46" t="s">
        <v>23</v>
      </c>
      <c r="F12" s="47" t="s">
        <v>52</v>
      </c>
      <c r="G12" s="46" t="s">
        <v>24</v>
      </c>
      <c r="H12" s="49"/>
      <c r="I12" s="49"/>
      <c r="J12" s="49"/>
      <c r="K12" s="49">
        <v>40</v>
      </c>
      <c r="L12" s="49">
        <f>I12+J12+K12</f>
        <v>40</v>
      </c>
      <c r="M12" s="49"/>
      <c r="N12" s="49"/>
      <c r="O12" s="49">
        <v>40</v>
      </c>
      <c r="P12" s="49">
        <f>M12+N12+O12</f>
        <v>40</v>
      </c>
      <c r="Q12" s="49"/>
      <c r="R12" s="49"/>
      <c r="S12" s="49">
        <v>40</v>
      </c>
      <c r="T12" s="49">
        <f>Q12+R12+S12</f>
        <v>40</v>
      </c>
      <c r="U12" s="118"/>
      <c r="V12" s="41"/>
      <c r="W12" s="41"/>
      <c r="X12" s="42"/>
    </row>
    <row r="13" spans="1:24" ht="36" customHeight="1">
      <c r="A13" s="62" t="s">
        <v>28</v>
      </c>
      <c r="B13" s="51" t="s">
        <v>94</v>
      </c>
      <c r="C13" s="122"/>
      <c r="D13" s="46" t="s">
        <v>22</v>
      </c>
      <c r="E13" s="46" t="s">
        <v>23</v>
      </c>
      <c r="F13" s="47" t="s">
        <v>53</v>
      </c>
      <c r="G13" s="46" t="s">
        <v>24</v>
      </c>
      <c r="H13" s="49"/>
      <c r="I13" s="49"/>
      <c r="J13" s="49"/>
      <c r="K13" s="49">
        <v>512.905</v>
      </c>
      <c r="L13" s="49">
        <f>I13+J13+K13</f>
        <v>512.905</v>
      </c>
      <c r="M13" s="49"/>
      <c r="N13" s="49"/>
      <c r="O13" s="49">
        <v>100</v>
      </c>
      <c r="P13" s="49">
        <v>100</v>
      </c>
      <c r="Q13" s="49"/>
      <c r="R13" s="49"/>
      <c r="S13" s="49">
        <v>100</v>
      </c>
      <c r="T13" s="49">
        <v>100</v>
      </c>
      <c r="U13" s="118"/>
      <c r="V13" s="41"/>
      <c r="W13" s="41"/>
      <c r="X13" s="41"/>
    </row>
    <row r="14" spans="1:24" s="54" customFormat="1" ht="25.5" customHeight="1">
      <c r="A14" s="62" t="s">
        <v>8</v>
      </c>
      <c r="B14" s="110" t="s">
        <v>78</v>
      </c>
      <c r="C14" s="111"/>
      <c r="D14" s="111"/>
      <c r="E14" s="111"/>
      <c r="F14" s="111"/>
      <c r="G14" s="111"/>
      <c r="H14" s="11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18"/>
      <c r="V14" s="41"/>
      <c r="W14" s="41"/>
      <c r="X14" s="53"/>
    </row>
    <row r="15" spans="1:24" s="44" customFormat="1" ht="36" customHeight="1">
      <c r="A15" s="62" t="s">
        <v>0</v>
      </c>
      <c r="B15" s="55" t="s">
        <v>77</v>
      </c>
      <c r="C15" s="105" t="s">
        <v>87</v>
      </c>
      <c r="D15" s="48" t="s">
        <v>22</v>
      </c>
      <c r="E15" s="48" t="s">
        <v>23</v>
      </c>
      <c r="F15" s="47" t="s">
        <v>51</v>
      </c>
      <c r="G15" s="48">
        <v>244</v>
      </c>
      <c r="H15" s="49"/>
      <c r="I15" s="49"/>
      <c r="J15" s="49"/>
      <c r="K15" s="49">
        <v>211.5</v>
      </c>
      <c r="L15" s="49">
        <f>I15+J15+K15</f>
        <v>211.5</v>
      </c>
      <c r="M15" s="49"/>
      <c r="N15" s="49"/>
      <c r="O15" s="49">
        <v>211.5</v>
      </c>
      <c r="P15" s="49">
        <f>M15+N15+O15</f>
        <v>211.5</v>
      </c>
      <c r="Q15" s="49"/>
      <c r="R15" s="49"/>
      <c r="S15" s="49">
        <v>211.5</v>
      </c>
      <c r="T15" s="49">
        <f>Q15+R15+S15</f>
        <v>211.5</v>
      </c>
      <c r="U15" s="118"/>
      <c r="V15" s="41"/>
      <c r="W15" s="41"/>
      <c r="X15" s="42"/>
    </row>
    <row r="16" spans="1:24" ht="34.5" customHeight="1">
      <c r="A16" s="62" t="s">
        <v>17</v>
      </c>
      <c r="B16" s="56" t="s">
        <v>62</v>
      </c>
      <c r="C16" s="106"/>
      <c r="D16" s="46" t="s">
        <v>22</v>
      </c>
      <c r="E16" s="46" t="s">
        <v>23</v>
      </c>
      <c r="F16" s="47" t="s">
        <v>50</v>
      </c>
      <c r="G16" s="48">
        <v>244</v>
      </c>
      <c r="H16" s="49"/>
      <c r="I16" s="49"/>
      <c r="J16" s="49"/>
      <c r="K16" s="49">
        <v>0</v>
      </c>
      <c r="L16" s="49">
        <f>I16+J16+K16</f>
        <v>0</v>
      </c>
      <c r="M16" s="49"/>
      <c r="N16" s="49"/>
      <c r="O16" s="49">
        <v>0</v>
      </c>
      <c r="P16" s="49">
        <f>M16+N16+O16</f>
        <v>0</v>
      </c>
      <c r="Q16" s="49"/>
      <c r="R16" s="49"/>
      <c r="S16" s="49">
        <v>0</v>
      </c>
      <c r="T16" s="49">
        <f>Q16+R16+S16</f>
        <v>0</v>
      </c>
      <c r="U16" s="118"/>
      <c r="V16" s="41"/>
      <c r="W16" s="41"/>
      <c r="X16" s="42"/>
    </row>
    <row r="17" spans="1:24" ht="33.75" customHeight="1">
      <c r="A17" s="62" t="s">
        <v>18</v>
      </c>
      <c r="B17" s="51" t="s">
        <v>66</v>
      </c>
      <c r="C17" s="106"/>
      <c r="D17" s="46" t="s">
        <v>22</v>
      </c>
      <c r="E17" s="46" t="s">
        <v>23</v>
      </c>
      <c r="F17" s="47" t="s">
        <v>49</v>
      </c>
      <c r="G17" s="46" t="s">
        <v>24</v>
      </c>
      <c r="H17" s="49"/>
      <c r="I17" s="49"/>
      <c r="J17" s="49"/>
      <c r="K17" s="49">
        <v>0</v>
      </c>
      <c r="L17" s="49">
        <f>I17+J17+K17</f>
        <v>0</v>
      </c>
      <c r="M17" s="49"/>
      <c r="N17" s="49"/>
      <c r="O17" s="49">
        <v>30</v>
      </c>
      <c r="P17" s="49">
        <f>M17+N17+O17</f>
        <v>30</v>
      </c>
      <c r="Q17" s="49"/>
      <c r="R17" s="49"/>
      <c r="S17" s="49">
        <v>30</v>
      </c>
      <c r="T17" s="49">
        <f>Q17+R17+S17</f>
        <v>30</v>
      </c>
      <c r="U17" s="118"/>
      <c r="V17" s="41"/>
      <c r="W17" s="41"/>
      <c r="X17" s="42"/>
    </row>
    <row r="18" spans="1:24" ht="50.25" customHeight="1">
      <c r="A18" s="62" t="s">
        <v>19</v>
      </c>
      <c r="B18" s="56" t="s">
        <v>63</v>
      </c>
      <c r="C18" s="106"/>
      <c r="D18" s="46" t="s">
        <v>22</v>
      </c>
      <c r="E18" s="46" t="s">
        <v>23</v>
      </c>
      <c r="F18" s="47" t="s">
        <v>48</v>
      </c>
      <c r="G18" s="46" t="s">
        <v>24</v>
      </c>
      <c r="H18" s="49"/>
      <c r="I18" s="49"/>
      <c r="J18" s="49"/>
      <c r="K18" s="49">
        <v>36</v>
      </c>
      <c r="L18" s="49">
        <f>I18+J18+K18</f>
        <v>36</v>
      </c>
      <c r="M18" s="49"/>
      <c r="N18" s="49"/>
      <c r="O18" s="49">
        <v>36</v>
      </c>
      <c r="P18" s="49">
        <f>M18+N18+O18</f>
        <v>36</v>
      </c>
      <c r="Q18" s="49"/>
      <c r="R18" s="49"/>
      <c r="S18" s="49">
        <v>36</v>
      </c>
      <c r="T18" s="49">
        <f>Q18+R18+S18</f>
        <v>36</v>
      </c>
      <c r="U18" s="118"/>
      <c r="V18" s="41"/>
      <c r="W18" s="41"/>
      <c r="X18" s="42"/>
    </row>
    <row r="19" spans="1:24" ht="33.75" customHeight="1">
      <c r="A19" s="62" t="s">
        <v>20</v>
      </c>
      <c r="B19" s="56" t="s">
        <v>64</v>
      </c>
      <c r="C19" s="106"/>
      <c r="D19" s="46" t="s">
        <v>22</v>
      </c>
      <c r="E19" s="46" t="s">
        <v>23</v>
      </c>
      <c r="F19" s="47" t="s">
        <v>47</v>
      </c>
      <c r="G19" s="46" t="s">
        <v>24</v>
      </c>
      <c r="H19" s="49"/>
      <c r="I19" s="49"/>
      <c r="J19" s="49"/>
      <c r="K19" s="49">
        <v>5</v>
      </c>
      <c r="L19" s="49">
        <f>I19+J19+K19</f>
        <v>5</v>
      </c>
      <c r="M19" s="49"/>
      <c r="N19" s="49"/>
      <c r="O19" s="49">
        <v>5</v>
      </c>
      <c r="P19" s="49">
        <f>M19+N19+O19</f>
        <v>5</v>
      </c>
      <c r="Q19" s="49"/>
      <c r="R19" s="49"/>
      <c r="S19" s="49">
        <v>5</v>
      </c>
      <c r="T19" s="49">
        <f>Q19+R19+S19</f>
        <v>5</v>
      </c>
      <c r="U19" s="118"/>
      <c r="V19" s="41"/>
      <c r="W19" s="41"/>
      <c r="X19" s="42"/>
    </row>
    <row r="20" spans="1:24" ht="35.25" customHeight="1">
      <c r="A20" s="62" t="s">
        <v>21</v>
      </c>
      <c r="B20" s="56" t="s">
        <v>67</v>
      </c>
      <c r="C20" s="106"/>
      <c r="D20" s="46" t="s">
        <v>22</v>
      </c>
      <c r="E20" s="46" t="s">
        <v>23</v>
      </c>
      <c r="F20" s="47" t="s">
        <v>46</v>
      </c>
      <c r="G20" s="46" t="s">
        <v>24</v>
      </c>
      <c r="H20" s="49"/>
      <c r="I20" s="49"/>
      <c r="J20" s="49"/>
      <c r="K20" s="49">
        <v>0</v>
      </c>
      <c r="L20" s="49">
        <f>SUM(I20:K20)</f>
        <v>0</v>
      </c>
      <c r="M20" s="49"/>
      <c r="N20" s="49"/>
      <c r="O20" s="49">
        <v>52.59</v>
      </c>
      <c r="P20" s="49">
        <f>SUM(M20:O20)</f>
        <v>52.59</v>
      </c>
      <c r="Q20" s="49"/>
      <c r="R20" s="49"/>
      <c r="S20" s="49">
        <v>52.59</v>
      </c>
      <c r="T20" s="49">
        <f>SUM(Q20:S20)</f>
        <v>52.59</v>
      </c>
      <c r="U20" s="118"/>
      <c r="V20" s="41"/>
      <c r="W20" s="41"/>
      <c r="X20" s="42"/>
    </row>
    <row r="21" spans="1:24" ht="48.75" customHeight="1">
      <c r="A21" s="62" t="s">
        <v>65</v>
      </c>
      <c r="B21" s="56" t="s">
        <v>82</v>
      </c>
      <c r="C21" s="106"/>
      <c r="D21" s="46" t="s">
        <v>22</v>
      </c>
      <c r="E21" s="46" t="s">
        <v>23</v>
      </c>
      <c r="F21" s="47" t="s">
        <v>89</v>
      </c>
      <c r="G21" s="57">
        <v>244</v>
      </c>
      <c r="H21" s="49"/>
      <c r="I21" s="49"/>
      <c r="J21" s="49"/>
      <c r="K21" s="49">
        <f>536.1-536.1</f>
        <v>0</v>
      </c>
      <c r="L21" s="49">
        <f>I21+J21+K21</f>
        <v>0</v>
      </c>
      <c r="M21" s="49"/>
      <c r="N21" s="49"/>
      <c r="O21" s="49">
        <f>536.1-536.1</f>
        <v>0</v>
      </c>
      <c r="P21" s="49">
        <f>M21+N21+O21</f>
        <v>0</v>
      </c>
      <c r="Q21" s="49"/>
      <c r="R21" s="49"/>
      <c r="S21" s="49">
        <f>536.1-536.1</f>
        <v>0</v>
      </c>
      <c r="T21" s="49">
        <f>Q21+R21+S21</f>
        <v>0</v>
      </c>
      <c r="U21" s="118"/>
      <c r="V21" s="41"/>
      <c r="W21" s="41"/>
      <c r="X21" s="42"/>
    </row>
    <row r="22" spans="1:24" ht="37.5" customHeight="1">
      <c r="A22" s="62" t="s">
        <v>91</v>
      </c>
      <c r="B22" s="56" t="s">
        <v>92</v>
      </c>
      <c r="C22" s="107"/>
      <c r="D22" s="46" t="s">
        <v>22</v>
      </c>
      <c r="E22" s="46" t="s">
        <v>23</v>
      </c>
      <c r="F22" s="47" t="s">
        <v>50</v>
      </c>
      <c r="G22" s="48">
        <v>244</v>
      </c>
      <c r="H22" s="49"/>
      <c r="I22" s="49"/>
      <c r="J22" s="49"/>
      <c r="K22" s="49">
        <v>0</v>
      </c>
      <c r="L22" s="49">
        <f>I22+J22+K22</f>
        <v>0</v>
      </c>
      <c r="M22" s="49"/>
      <c r="N22" s="49"/>
      <c r="O22" s="49">
        <v>30</v>
      </c>
      <c r="P22" s="49">
        <f>M22+N22+O22</f>
        <v>30</v>
      </c>
      <c r="Q22" s="49"/>
      <c r="R22" s="49"/>
      <c r="S22" s="49">
        <v>30</v>
      </c>
      <c r="T22" s="49">
        <f>Q22+R22+S22</f>
        <v>30</v>
      </c>
      <c r="U22" s="118"/>
      <c r="V22" s="41"/>
      <c r="W22" s="41"/>
      <c r="X22" s="41"/>
    </row>
    <row r="23" spans="1:24" s="54" customFormat="1" ht="27.75" customHeight="1">
      <c r="A23" s="62" t="s">
        <v>29</v>
      </c>
      <c r="B23" s="110" t="s">
        <v>70</v>
      </c>
      <c r="C23" s="111"/>
      <c r="D23" s="111"/>
      <c r="E23" s="111"/>
      <c r="F23" s="111"/>
      <c r="G23" s="111"/>
      <c r="H23" s="11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18"/>
      <c r="V23" s="41"/>
      <c r="W23" s="41"/>
      <c r="X23" s="53"/>
    </row>
    <row r="24" spans="1:24" s="44" customFormat="1" ht="47.25" customHeight="1">
      <c r="A24" s="62" t="s">
        <v>30</v>
      </c>
      <c r="B24" s="51" t="s">
        <v>117</v>
      </c>
      <c r="C24" s="105" t="s">
        <v>87</v>
      </c>
      <c r="D24" s="46" t="s">
        <v>22</v>
      </c>
      <c r="E24" s="46" t="s">
        <v>23</v>
      </c>
      <c r="F24" s="47" t="s">
        <v>45</v>
      </c>
      <c r="G24" s="46" t="s">
        <v>24</v>
      </c>
      <c r="H24" s="49"/>
      <c r="I24" s="49"/>
      <c r="J24" s="49"/>
      <c r="K24" s="49">
        <v>47</v>
      </c>
      <c r="L24" s="49">
        <f aca="true" t="shared" si="0" ref="L24:L29">I24+J24+K24</f>
        <v>47</v>
      </c>
      <c r="M24" s="49"/>
      <c r="N24" s="49"/>
      <c r="O24" s="49">
        <v>47</v>
      </c>
      <c r="P24" s="49">
        <f aca="true" t="shared" si="1" ref="P24:P29">M24+N24+O24</f>
        <v>47</v>
      </c>
      <c r="Q24" s="49"/>
      <c r="R24" s="49"/>
      <c r="S24" s="49">
        <v>47</v>
      </c>
      <c r="T24" s="49">
        <f aca="true" t="shared" si="2" ref="T24:T29">Q24+R24+S24</f>
        <v>47</v>
      </c>
      <c r="U24" s="118"/>
      <c r="V24" s="41"/>
      <c r="W24" s="41"/>
      <c r="X24" s="42"/>
    </row>
    <row r="25" spans="1:24" ht="43.5" customHeight="1">
      <c r="A25" s="62" t="s">
        <v>31</v>
      </c>
      <c r="B25" s="51" t="s">
        <v>32</v>
      </c>
      <c r="C25" s="106"/>
      <c r="D25" s="46" t="s">
        <v>22</v>
      </c>
      <c r="E25" s="46" t="s">
        <v>23</v>
      </c>
      <c r="F25" s="47" t="s">
        <v>44</v>
      </c>
      <c r="G25" s="46" t="s">
        <v>24</v>
      </c>
      <c r="H25" s="49"/>
      <c r="I25" s="49"/>
      <c r="J25" s="49"/>
      <c r="K25" s="49">
        <v>10</v>
      </c>
      <c r="L25" s="49">
        <f t="shared" si="0"/>
        <v>10</v>
      </c>
      <c r="M25" s="49"/>
      <c r="N25" s="49"/>
      <c r="O25" s="49">
        <v>10</v>
      </c>
      <c r="P25" s="49">
        <f t="shared" si="1"/>
        <v>10</v>
      </c>
      <c r="Q25" s="49"/>
      <c r="R25" s="49"/>
      <c r="S25" s="49">
        <v>10</v>
      </c>
      <c r="T25" s="49">
        <f t="shared" si="2"/>
        <v>10</v>
      </c>
      <c r="U25" s="118"/>
      <c r="V25" s="41"/>
      <c r="W25" s="41"/>
      <c r="X25" s="42"/>
    </row>
    <row r="26" spans="1:24" ht="36.75" customHeight="1">
      <c r="A26" s="62" t="s">
        <v>33</v>
      </c>
      <c r="B26" s="51" t="s">
        <v>71</v>
      </c>
      <c r="C26" s="106"/>
      <c r="D26" s="46" t="s">
        <v>22</v>
      </c>
      <c r="E26" s="46" t="s">
        <v>23</v>
      </c>
      <c r="F26" s="47" t="s">
        <v>43</v>
      </c>
      <c r="G26" s="46" t="s">
        <v>24</v>
      </c>
      <c r="H26" s="49"/>
      <c r="I26" s="49"/>
      <c r="J26" s="49"/>
      <c r="K26" s="49">
        <v>47.5</v>
      </c>
      <c r="L26" s="49">
        <f t="shared" si="0"/>
        <v>47.5</v>
      </c>
      <c r="M26" s="49"/>
      <c r="N26" s="49"/>
      <c r="O26" s="49">
        <v>47.5</v>
      </c>
      <c r="P26" s="49">
        <f t="shared" si="1"/>
        <v>47.5</v>
      </c>
      <c r="Q26" s="49"/>
      <c r="R26" s="49"/>
      <c r="S26" s="49">
        <v>47.5</v>
      </c>
      <c r="T26" s="49">
        <f t="shared" si="2"/>
        <v>47.5</v>
      </c>
      <c r="U26" s="118"/>
      <c r="V26" s="41"/>
      <c r="W26" s="41"/>
      <c r="X26" s="42"/>
    </row>
    <row r="27" spans="1:24" ht="39" customHeight="1">
      <c r="A27" s="62" t="s">
        <v>34</v>
      </c>
      <c r="B27" s="56" t="s">
        <v>72</v>
      </c>
      <c r="C27" s="106"/>
      <c r="D27" s="46" t="s">
        <v>22</v>
      </c>
      <c r="E27" s="46" t="s">
        <v>23</v>
      </c>
      <c r="F27" s="47" t="s">
        <v>41</v>
      </c>
      <c r="G27" s="46" t="s">
        <v>24</v>
      </c>
      <c r="H27" s="49"/>
      <c r="I27" s="49"/>
      <c r="J27" s="49"/>
      <c r="K27" s="49">
        <v>25</v>
      </c>
      <c r="L27" s="49">
        <f t="shared" si="0"/>
        <v>25</v>
      </c>
      <c r="M27" s="49"/>
      <c r="N27" s="49"/>
      <c r="O27" s="49">
        <v>25</v>
      </c>
      <c r="P27" s="49">
        <f t="shared" si="1"/>
        <v>25</v>
      </c>
      <c r="Q27" s="49"/>
      <c r="R27" s="49"/>
      <c r="S27" s="49">
        <v>25</v>
      </c>
      <c r="T27" s="49">
        <f t="shared" si="2"/>
        <v>25</v>
      </c>
      <c r="U27" s="118"/>
      <c r="V27" s="41"/>
      <c r="W27" s="41"/>
      <c r="X27" s="42"/>
    </row>
    <row r="28" spans="1:24" ht="33" customHeight="1">
      <c r="A28" s="69" t="s">
        <v>35</v>
      </c>
      <c r="B28" s="56" t="s">
        <v>73</v>
      </c>
      <c r="C28" s="106"/>
      <c r="D28" s="46" t="s">
        <v>22</v>
      </c>
      <c r="E28" s="46" t="s">
        <v>23</v>
      </c>
      <c r="F28" s="47" t="s">
        <v>58</v>
      </c>
      <c r="G28" s="46" t="s">
        <v>24</v>
      </c>
      <c r="H28" s="49"/>
      <c r="I28" s="49"/>
      <c r="J28" s="49"/>
      <c r="K28" s="49">
        <v>80</v>
      </c>
      <c r="L28" s="49">
        <f t="shared" si="0"/>
        <v>80</v>
      </c>
      <c r="M28" s="49"/>
      <c r="N28" s="49"/>
      <c r="O28" s="49">
        <v>80</v>
      </c>
      <c r="P28" s="49">
        <f t="shared" si="1"/>
        <v>80</v>
      </c>
      <c r="Q28" s="49"/>
      <c r="R28" s="49"/>
      <c r="S28" s="49">
        <v>80</v>
      </c>
      <c r="T28" s="49">
        <f t="shared" si="2"/>
        <v>80</v>
      </c>
      <c r="U28" s="118"/>
      <c r="V28" s="41"/>
      <c r="W28" s="41"/>
      <c r="X28" s="42"/>
    </row>
    <row r="29" spans="1:24" ht="49.5" customHeight="1">
      <c r="A29" s="69" t="s">
        <v>69</v>
      </c>
      <c r="B29" s="56" t="s">
        <v>74</v>
      </c>
      <c r="C29" s="107"/>
      <c r="D29" s="46" t="s">
        <v>22</v>
      </c>
      <c r="E29" s="46" t="s">
        <v>23</v>
      </c>
      <c r="F29" s="47" t="s">
        <v>59</v>
      </c>
      <c r="G29" s="47">
        <v>244</v>
      </c>
      <c r="H29" s="49"/>
      <c r="I29" s="49"/>
      <c r="J29" s="49"/>
      <c r="K29" s="49">
        <v>35</v>
      </c>
      <c r="L29" s="49">
        <f t="shared" si="0"/>
        <v>35</v>
      </c>
      <c r="M29" s="49"/>
      <c r="N29" s="49"/>
      <c r="O29" s="49">
        <v>35</v>
      </c>
      <c r="P29" s="49">
        <f t="shared" si="1"/>
        <v>35</v>
      </c>
      <c r="Q29" s="49"/>
      <c r="R29" s="49"/>
      <c r="S29" s="49">
        <v>35</v>
      </c>
      <c r="T29" s="49">
        <f t="shared" si="2"/>
        <v>35</v>
      </c>
      <c r="U29" s="118"/>
      <c r="V29" s="41"/>
      <c r="W29" s="41"/>
      <c r="X29" s="42"/>
    </row>
    <row r="30" spans="1:24" ht="21.75" customHeight="1">
      <c r="A30" s="62" t="s">
        <v>36</v>
      </c>
      <c r="B30" s="110" t="s">
        <v>79</v>
      </c>
      <c r="C30" s="111"/>
      <c r="D30" s="111"/>
      <c r="E30" s="111"/>
      <c r="F30" s="111"/>
      <c r="G30" s="111"/>
      <c r="H30" s="11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118"/>
      <c r="V30" s="41"/>
      <c r="W30" s="41"/>
      <c r="X30" s="42"/>
    </row>
    <row r="31" spans="1:24" s="44" customFormat="1" ht="61.5" customHeight="1">
      <c r="A31" s="62" t="s">
        <v>37</v>
      </c>
      <c r="B31" s="56" t="s">
        <v>83</v>
      </c>
      <c r="C31" s="105" t="s">
        <v>87</v>
      </c>
      <c r="D31" s="46" t="s">
        <v>22</v>
      </c>
      <c r="E31" s="46" t="s">
        <v>23</v>
      </c>
      <c r="F31" s="47" t="s">
        <v>55</v>
      </c>
      <c r="G31" s="46" t="s">
        <v>24</v>
      </c>
      <c r="H31" s="49"/>
      <c r="I31" s="49"/>
      <c r="J31" s="49"/>
      <c r="K31" s="49">
        <v>25</v>
      </c>
      <c r="L31" s="49">
        <f>I31+J31+K31</f>
        <v>25</v>
      </c>
      <c r="M31" s="49"/>
      <c r="N31" s="49"/>
      <c r="O31" s="49">
        <v>25</v>
      </c>
      <c r="P31" s="49">
        <f>M31+N31+O31</f>
        <v>25</v>
      </c>
      <c r="Q31" s="49"/>
      <c r="R31" s="49"/>
      <c r="S31" s="49">
        <v>25</v>
      </c>
      <c r="T31" s="49">
        <f>Q31+R31+S31</f>
        <v>25</v>
      </c>
      <c r="U31" s="118"/>
      <c r="V31" s="41"/>
      <c r="W31" s="41"/>
      <c r="X31" s="42"/>
    </row>
    <row r="32" spans="1:24" ht="50.25" customHeight="1">
      <c r="A32" s="62" t="s">
        <v>38</v>
      </c>
      <c r="B32" s="56" t="s">
        <v>76</v>
      </c>
      <c r="C32" s="106"/>
      <c r="D32" s="46" t="s">
        <v>22</v>
      </c>
      <c r="E32" s="46" t="s">
        <v>23</v>
      </c>
      <c r="F32" s="47" t="s">
        <v>42</v>
      </c>
      <c r="G32" s="46" t="s">
        <v>24</v>
      </c>
      <c r="H32" s="49"/>
      <c r="I32" s="49"/>
      <c r="J32" s="49"/>
      <c r="K32" s="49">
        <v>100</v>
      </c>
      <c r="L32" s="49">
        <f>I32+J32+K32</f>
        <v>100</v>
      </c>
      <c r="M32" s="49"/>
      <c r="N32" s="49"/>
      <c r="O32" s="49">
        <v>100</v>
      </c>
      <c r="P32" s="49">
        <f>M32+N32+O32</f>
        <v>100</v>
      </c>
      <c r="Q32" s="49"/>
      <c r="R32" s="49"/>
      <c r="S32" s="49">
        <v>100</v>
      </c>
      <c r="T32" s="49">
        <f>Q32+R32+S32</f>
        <v>100</v>
      </c>
      <c r="U32" s="118"/>
      <c r="V32" s="41"/>
      <c r="W32" s="41"/>
      <c r="X32" s="42"/>
    </row>
    <row r="33" spans="1:24" ht="43.5" customHeight="1">
      <c r="A33" s="62" t="s">
        <v>39</v>
      </c>
      <c r="B33" s="51" t="s">
        <v>75</v>
      </c>
      <c r="C33" s="106"/>
      <c r="D33" s="46" t="s">
        <v>22</v>
      </c>
      <c r="E33" s="46" t="s">
        <v>23</v>
      </c>
      <c r="F33" s="47" t="s">
        <v>56</v>
      </c>
      <c r="G33" s="47">
        <v>244</v>
      </c>
      <c r="H33" s="49"/>
      <c r="I33" s="49"/>
      <c r="J33" s="49"/>
      <c r="K33" s="49">
        <v>35</v>
      </c>
      <c r="L33" s="49">
        <f>I33+J33+K33</f>
        <v>35</v>
      </c>
      <c r="M33" s="49"/>
      <c r="N33" s="49"/>
      <c r="O33" s="49">
        <v>35</v>
      </c>
      <c r="P33" s="49">
        <f>M33+N33+O33</f>
        <v>35</v>
      </c>
      <c r="Q33" s="49"/>
      <c r="R33" s="49"/>
      <c r="S33" s="49">
        <v>35</v>
      </c>
      <c r="T33" s="49">
        <f>Q33+R33+S33</f>
        <v>35</v>
      </c>
      <c r="U33" s="118"/>
      <c r="V33" s="41"/>
      <c r="W33" s="41"/>
      <c r="X33" s="42"/>
    </row>
    <row r="34" spans="1:24" ht="40.5" customHeight="1" thickBot="1">
      <c r="A34" s="70" t="s">
        <v>80</v>
      </c>
      <c r="B34" s="71" t="s">
        <v>84</v>
      </c>
      <c r="C34" s="109"/>
      <c r="D34" s="72" t="s">
        <v>22</v>
      </c>
      <c r="E34" s="72" t="s">
        <v>23</v>
      </c>
      <c r="F34" s="73" t="s">
        <v>57</v>
      </c>
      <c r="G34" s="72" t="s">
        <v>24</v>
      </c>
      <c r="H34" s="74"/>
      <c r="I34" s="74"/>
      <c r="J34" s="74"/>
      <c r="K34" s="74">
        <v>0</v>
      </c>
      <c r="L34" s="74">
        <f>I34+J34+K34</f>
        <v>0</v>
      </c>
      <c r="M34" s="74"/>
      <c r="N34" s="74"/>
      <c r="O34" s="74">
        <v>45</v>
      </c>
      <c r="P34" s="74">
        <f>M34+N34+O34</f>
        <v>45</v>
      </c>
      <c r="Q34" s="74"/>
      <c r="R34" s="74"/>
      <c r="S34" s="74">
        <v>45</v>
      </c>
      <c r="T34" s="74">
        <f>Q34+R34+S34</f>
        <v>45</v>
      </c>
      <c r="U34" s="119"/>
      <c r="V34" s="41"/>
      <c r="W34" s="41"/>
      <c r="X34" s="42"/>
    </row>
    <row r="35" spans="1:24" ht="15.75">
      <c r="A35" s="112"/>
      <c r="B35" s="112"/>
      <c r="C35" s="112"/>
      <c r="D35" s="112"/>
      <c r="E35" s="112"/>
      <c r="F35" s="112"/>
      <c r="G35" s="112"/>
      <c r="H35" s="112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3"/>
      <c r="V35" s="59"/>
      <c r="W35" s="59"/>
      <c r="X35" s="42"/>
    </row>
    <row r="36" spans="1:8" ht="15.75">
      <c r="A36" s="113"/>
      <c r="B36" s="113"/>
      <c r="C36" s="113"/>
      <c r="D36" s="113"/>
      <c r="E36" s="113"/>
      <c r="F36" s="113"/>
      <c r="G36" s="113"/>
      <c r="H36" s="113"/>
    </row>
    <row r="37" spans="1:8" ht="15.75">
      <c r="A37" s="108"/>
      <c r="B37" s="108"/>
      <c r="C37" s="108"/>
      <c r="D37" s="108"/>
      <c r="E37" s="108"/>
      <c r="F37" s="108"/>
      <c r="G37" s="108"/>
      <c r="H37" s="108"/>
    </row>
    <row r="38" spans="1:8" ht="15.75">
      <c r="A38" s="108"/>
      <c r="B38" s="108"/>
      <c r="C38" s="108"/>
      <c r="D38" s="108"/>
      <c r="E38" s="108"/>
      <c r="F38" s="108"/>
      <c r="G38" s="108"/>
      <c r="H38" s="108"/>
    </row>
    <row r="39" spans="1:8" ht="15.75">
      <c r="A39" s="108"/>
      <c r="B39" s="108"/>
      <c r="C39" s="108"/>
      <c r="D39" s="108"/>
      <c r="E39" s="108"/>
      <c r="F39" s="108"/>
      <c r="G39" s="108"/>
      <c r="H39" s="108"/>
    </row>
    <row r="40" spans="1:8" ht="15.75">
      <c r="A40" s="29"/>
      <c r="B40" s="60"/>
      <c r="C40" s="60"/>
      <c r="D40" s="60"/>
      <c r="E40" s="60"/>
      <c r="F40" s="60"/>
      <c r="G40" s="60"/>
      <c r="H40" s="60"/>
    </row>
  </sheetData>
  <sheetProtection/>
  <mergeCells count="38">
    <mergeCell ref="Y10:EY10"/>
    <mergeCell ref="U3:U6"/>
    <mergeCell ref="M4:P4"/>
    <mergeCell ref="I5:I6"/>
    <mergeCell ref="J5:J6"/>
    <mergeCell ref="B3:B6"/>
    <mergeCell ref="C3:C6"/>
    <mergeCell ref="I4:L4"/>
    <mergeCell ref="L5:L6"/>
    <mergeCell ref="D3:G5"/>
    <mergeCell ref="B9:U9"/>
    <mergeCell ref="U10:U34"/>
    <mergeCell ref="B14:H14"/>
    <mergeCell ref="B10:H10"/>
    <mergeCell ref="K5:K6"/>
    <mergeCell ref="P5:P6"/>
    <mergeCell ref="M5:M6"/>
    <mergeCell ref="N5:N6"/>
    <mergeCell ref="O5:O6"/>
    <mergeCell ref="C11:C13"/>
    <mergeCell ref="C15:C22"/>
    <mergeCell ref="A37:H39"/>
    <mergeCell ref="C31:C34"/>
    <mergeCell ref="B30:H30"/>
    <mergeCell ref="C24:C29"/>
    <mergeCell ref="A35:H35"/>
    <mergeCell ref="A36:H36"/>
    <mergeCell ref="B23:H23"/>
    <mergeCell ref="H1:U1"/>
    <mergeCell ref="Q4:T4"/>
    <mergeCell ref="Q5:Q6"/>
    <mergeCell ref="R5:R6"/>
    <mergeCell ref="S5:S6"/>
    <mergeCell ref="T5:T6"/>
    <mergeCell ref="I3:T3"/>
    <mergeCell ref="H3:H6"/>
    <mergeCell ref="A2:U2"/>
    <mergeCell ref="A3:A6"/>
  </mergeCells>
  <printOptions horizontalCentered="1"/>
  <pageMargins left="0.2362204724409449" right="0.21" top="0.28" bottom="0.35433070866141736" header="0.17" footer="0.19"/>
  <pageSetup fitToHeight="4" fitToWidth="1" horizontalDpi="600" verticalDpi="600" orientation="landscape" paperSize="9" scale="46" r:id="rId2"/>
  <rowBreaks count="1" manualBreakCount="1">
    <brk id="19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U13"/>
  <sheetViews>
    <sheetView view="pageBreakPreview" zoomScale="35" zoomScaleNormal="50" zoomScaleSheetLayoutView="35" zoomScalePageLayoutView="0" workbookViewId="0" topLeftCell="A1">
      <selection activeCell="B10" sqref="B10"/>
    </sheetView>
  </sheetViews>
  <sheetFormatPr defaultColWidth="9.140625" defaultRowHeight="39" customHeight="1"/>
  <cols>
    <col min="1" max="1" width="9.8515625" style="1" customWidth="1"/>
    <col min="2" max="2" width="110.28125" style="3" customWidth="1"/>
    <col min="3" max="3" width="29.57421875" style="3" customWidth="1"/>
    <col min="4" max="4" width="46.8515625" style="3" customWidth="1"/>
    <col min="5" max="5" width="44.57421875" style="3" customWidth="1"/>
    <col min="6" max="6" width="32.7109375" style="3" customWidth="1"/>
    <col min="7" max="7" width="25.7109375" style="3" customWidth="1"/>
    <col min="8" max="8" width="27.421875" style="3" customWidth="1"/>
    <col min="9" max="14" width="26.57421875" style="3" customWidth="1"/>
    <col min="15" max="15" width="30.7109375" style="2" customWidth="1"/>
    <col min="16" max="16" width="32.28125" style="2" customWidth="1"/>
    <col min="17" max="17" width="48.57421875" style="2" customWidth="1"/>
    <col min="18" max="18" width="23.421875" style="2" customWidth="1"/>
    <col min="19" max="31" width="9.140625" style="2" customWidth="1"/>
    <col min="32" max="16384" width="9.140625" style="3" customWidth="1"/>
  </cols>
  <sheetData>
    <row r="1" spans="1:21" ht="87.75" customHeight="1">
      <c r="A1" s="5"/>
      <c r="B1" s="4"/>
      <c r="C1" s="4"/>
      <c r="D1" s="4"/>
      <c r="E1" s="6"/>
      <c r="F1" s="6"/>
      <c r="G1" s="6"/>
      <c r="H1" s="132" t="s">
        <v>96</v>
      </c>
      <c r="I1" s="132"/>
      <c r="J1" s="132"/>
      <c r="K1" s="132"/>
      <c r="L1" s="132"/>
      <c r="M1" s="132"/>
      <c r="N1" s="132"/>
      <c r="O1" s="132"/>
      <c r="P1" s="132"/>
      <c r="Q1" s="132"/>
      <c r="T1" s="138"/>
      <c r="U1" s="138"/>
    </row>
    <row r="2" spans="1:17" ht="70.5" customHeight="1" thickBo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70.5" customHeight="1">
      <c r="A3" s="142" t="s">
        <v>97</v>
      </c>
      <c r="B3" s="134" t="s">
        <v>98</v>
      </c>
      <c r="C3" s="134" t="s">
        <v>99</v>
      </c>
      <c r="D3" s="134" t="s">
        <v>100</v>
      </c>
      <c r="E3" s="134" t="s">
        <v>101</v>
      </c>
      <c r="F3" s="134" t="s">
        <v>102</v>
      </c>
      <c r="G3" s="144" t="s">
        <v>103</v>
      </c>
      <c r="H3" s="145"/>
      <c r="I3" s="145"/>
      <c r="J3" s="145"/>
      <c r="K3" s="145"/>
      <c r="L3" s="145"/>
      <c r="M3" s="145"/>
      <c r="N3" s="146"/>
      <c r="O3" s="134" t="s">
        <v>104</v>
      </c>
      <c r="P3" s="134" t="s">
        <v>105</v>
      </c>
      <c r="Q3" s="136" t="s">
        <v>106</v>
      </c>
    </row>
    <row r="4" spans="1:17" ht="189.75" customHeight="1">
      <c r="A4" s="143"/>
      <c r="B4" s="135"/>
      <c r="C4" s="135"/>
      <c r="D4" s="135"/>
      <c r="E4" s="135"/>
      <c r="F4" s="135"/>
      <c r="G4" s="7" t="s">
        <v>40</v>
      </c>
      <c r="H4" s="7" t="s">
        <v>60</v>
      </c>
      <c r="I4" s="7" t="s">
        <v>90</v>
      </c>
      <c r="J4" s="7" t="s">
        <v>95</v>
      </c>
      <c r="K4" s="7" t="s">
        <v>119</v>
      </c>
      <c r="L4" s="7" t="s">
        <v>120</v>
      </c>
      <c r="M4" s="7" t="s">
        <v>121</v>
      </c>
      <c r="N4" s="7" t="s">
        <v>127</v>
      </c>
      <c r="O4" s="135"/>
      <c r="P4" s="135"/>
      <c r="Q4" s="137"/>
    </row>
    <row r="5" spans="1:17" ht="41.25" customHeight="1">
      <c r="A5" s="139" t="s">
        <v>107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</row>
    <row r="6" spans="1:17" ht="292.5" customHeight="1">
      <c r="A6" s="85" t="s">
        <v>6</v>
      </c>
      <c r="B6" s="86" t="s">
        <v>108</v>
      </c>
      <c r="C6" s="9" t="s">
        <v>109</v>
      </c>
      <c r="D6" s="9" t="s">
        <v>116</v>
      </c>
      <c r="E6" s="10">
        <f>330/1376%</f>
        <v>23.982558139534884</v>
      </c>
      <c r="F6" s="11">
        <f>F7/1370%</f>
        <v>31.386861313868614</v>
      </c>
      <c r="G6" s="11">
        <f>F6</f>
        <v>31.386861313868614</v>
      </c>
      <c r="H6" s="12">
        <f>G6</f>
        <v>31.386861313868614</v>
      </c>
      <c r="I6" s="11">
        <f>H6</f>
        <v>31.386861313868614</v>
      </c>
      <c r="J6" s="11">
        <v>31.4</v>
      </c>
      <c r="K6" s="11">
        <v>31.4</v>
      </c>
      <c r="L6" s="11">
        <v>31.4</v>
      </c>
      <c r="M6" s="11">
        <v>31.4</v>
      </c>
      <c r="N6" s="11">
        <v>31.4</v>
      </c>
      <c r="O6" s="9" t="s">
        <v>110</v>
      </c>
      <c r="P6" s="12">
        <f>J6/E6%</f>
        <v>130.92848484848483</v>
      </c>
      <c r="Q6" s="129" t="s">
        <v>118</v>
      </c>
    </row>
    <row r="7" spans="1:18" ht="99" customHeight="1">
      <c r="A7" s="87" t="s">
        <v>8</v>
      </c>
      <c r="B7" s="13" t="s">
        <v>111</v>
      </c>
      <c r="C7" s="7" t="s">
        <v>112</v>
      </c>
      <c r="D7" s="14" t="s">
        <v>113</v>
      </c>
      <c r="E7" s="15">
        <v>330</v>
      </c>
      <c r="F7" s="16">
        <v>430</v>
      </c>
      <c r="G7" s="16">
        <v>430</v>
      </c>
      <c r="H7" s="15">
        <v>430</v>
      </c>
      <c r="I7" s="16">
        <v>430</v>
      </c>
      <c r="J7" s="16">
        <v>430</v>
      </c>
      <c r="K7" s="16">
        <v>430</v>
      </c>
      <c r="L7" s="16">
        <v>430</v>
      </c>
      <c r="M7" s="16">
        <v>430</v>
      </c>
      <c r="N7" s="16">
        <v>430</v>
      </c>
      <c r="O7" s="8">
        <v>0.3</v>
      </c>
      <c r="P7" s="12">
        <f>J7/E7%</f>
        <v>130.3030303030303</v>
      </c>
      <c r="Q7" s="130"/>
      <c r="R7" s="23"/>
    </row>
    <row r="8" spans="1:18" ht="169.5" customHeight="1" thickBot="1">
      <c r="A8" s="88" t="s">
        <v>29</v>
      </c>
      <c r="B8" s="75" t="s">
        <v>114</v>
      </c>
      <c r="C8" s="76" t="s">
        <v>115</v>
      </c>
      <c r="D8" s="77" t="s">
        <v>113</v>
      </c>
      <c r="E8" s="78">
        <v>34</v>
      </c>
      <c r="F8" s="79">
        <v>41</v>
      </c>
      <c r="G8" s="79">
        <v>41</v>
      </c>
      <c r="H8" s="78">
        <v>41</v>
      </c>
      <c r="I8" s="79">
        <v>41</v>
      </c>
      <c r="J8" s="79">
        <v>41</v>
      </c>
      <c r="K8" s="79">
        <v>41</v>
      </c>
      <c r="L8" s="79">
        <v>41</v>
      </c>
      <c r="M8" s="79">
        <v>41</v>
      </c>
      <c r="N8" s="79">
        <v>41</v>
      </c>
      <c r="O8" s="80">
        <v>0.3</v>
      </c>
      <c r="P8" s="81">
        <f>J8/E8%</f>
        <v>120.58823529411764</v>
      </c>
      <c r="Q8" s="131"/>
      <c r="R8" s="23"/>
    </row>
    <row r="9" spans="32:73" ht="26.25"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21" customFormat="1" ht="54" customHeight="1">
      <c r="A10" s="17"/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8:31" ht="15" customHeight="1">
      <c r="H11" s="2"/>
      <c r="I11" s="2"/>
      <c r="J11" s="2"/>
      <c r="K11" s="2"/>
      <c r="L11" s="2"/>
      <c r="M11" s="2"/>
      <c r="N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14" ht="96" customHeight="1">
      <c r="A12" s="128"/>
      <c r="B12" s="128"/>
      <c r="H12" s="2"/>
      <c r="I12" s="22"/>
      <c r="J12" s="22"/>
      <c r="K12" s="22"/>
      <c r="L12" s="22"/>
      <c r="M12" s="22"/>
      <c r="N12" s="22"/>
    </row>
    <row r="13" spans="8:14" ht="39" customHeight="1">
      <c r="H13" s="2"/>
      <c r="I13" s="2"/>
      <c r="J13" s="2"/>
      <c r="K13" s="2"/>
      <c r="L13" s="2"/>
      <c r="M13" s="2"/>
      <c r="N13" s="2"/>
    </row>
  </sheetData>
  <sheetProtection/>
  <mergeCells count="16">
    <mergeCell ref="T1:U1"/>
    <mergeCell ref="A5:Q5"/>
    <mergeCell ref="A3:A4"/>
    <mergeCell ref="E3:E4"/>
    <mergeCell ref="D3:D4"/>
    <mergeCell ref="G3:N3"/>
    <mergeCell ref="A12:B12"/>
    <mergeCell ref="Q6:Q8"/>
    <mergeCell ref="H1:Q1"/>
    <mergeCell ref="A2:Q2"/>
    <mergeCell ref="O3:O4"/>
    <mergeCell ref="P3:P4"/>
    <mergeCell ref="Q3:Q4"/>
    <mergeCell ref="F3:F4"/>
    <mergeCell ref="C3:C4"/>
    <mergeCell ref="B3:B4"/>
  </mergeCells>
  <printOptions/>
  <pageMargins left="0.26" right="0.35" top="0.47" bottom="0.58" header="0.29" footer="0.3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 Е.А.</cp:lastModifiedBy>
  <cp:lastPrinted>2023-06-23T07:26:29Z</cp:lastPrinted>
  <dcterms:created xsi:type="dcterms:W3CDTF">2013-07-08T09:20:33Z</dcterms:created>
  <dcterms:modified xsi:type="dcterms:W3CDTF">2023-06-23T07:29:14Z</dcterms:modified>
  <cp:category/>
  <cp:version/>
  <cp:contentType/>
  <cp:contentStatus/>
</cp:coreProperties>
</file>