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520" windowHeight="11760" tabRatio="918" activeTab="0"/>
  </bookViews>
  <sheets>
    <sheet name="Прил 1 К ПАСПОРТУ МП" sheetId="1" r:id="rId1"/>
    <sheet name="Прил 2 К ПАСПОРТУ МП" sheetId="2" r:id="rId2"/>
    <sheet name="Прил 3 К ПАСПОРТУ МП" sheetId="3" r:id="rId3"/>
    <sheet name="1-ПП1" sheetId="4" r:id="rId4"/>
    <sheet name="2-ПП1" sheetId="5" r:id="rId5"/>
    <sheet name="3-ПП1" sheetId="6" r:id="rId6"/>
    <sheet name="1-ПП2" sheetId="7" r:id="rId7"/>
    <sheet name="2-ПП2" sheetId="8" r:id="rId8"/>
    <sheet name="3-ПП2" sheetId="9" r:id="rId9"/>
    <sheet name="1-ПП3" sheetId="10" r:id="rId10"/>
    <sheet name="2-ПП3" sheetId="11" r:id="rId11"/>
    <sheet name="3-ПП3" sheetId="12" r:id="rId12"/>
  </sheets>
  <definedNames>
    <definedName name="_xlnm.Print_Titles" localSheetId="1">'Прил 2 К ПАСПОРТУ МП'!$4:$8</definedName>
    <definedName name="_xlnm.Print_Area" localSheetId="3">'1-ПП1'!$A$1:$K$7</definedName>
    <definedName name="_xlnm.Print_Area" localSheetId="6">'1-ПП2'!$A$1:$K$11</definedName>
    <definedName name="_xlnm.Print_Area" localSheetId="9">'1-ПП3'!$A$1:$K$11</definedName>
    <definedName name="_xlnm.Print_Area" localSheetId="4">'2-ПП1'!$A$1:$AC$24</definedName>
    <definedName name="_xlnm.Print_Area" localSheetId="7">'2-ПП2'!$A$1:$AC$26</definedName>
    <definedName name="_xlnm.Print_Area" localSheetId="10">'2-ПП3'!$A$1:$AD$18</definedName>
    <definedName name="_xlnm.Print_Area" localSheetId="5">'3-ПП1'!$A$1:$L$9</definedName>
    <definedName name="_xlnm.Print_Area" localSheetId="8">'3-ПП2'!$A$1:$L$9</definedName>
    <definedName name="_xlnm.Print_Area" localSheetId="11">'3-ПП3'!$A$1:$L$10</definedName>
    <definedName name="_xlnm.Print_Area" localSheetId="0">'Прил 1 К ПАСПОРТУ МП'!$A$1:$K$25</definedName>
    <definedName name="_xlnm.Print_Area" localSheetId="1">'Прил 2 К ПАСПОРТУ МП'!$A$1:$Z$26</definedName>
    <definedName name="_xlnm.Print_Area" localSheetId="2">'Прил 3 К ПАСПОРТУ МП'!$A$1:$L$19</definedName>
  </definedNames>
  <calcPr fullCalcOnLoad="1"/>
</workbook>
</file>

<file path=xl/sharedStrings.xml><?xml version="1.0" encoding="utf-8"?>
<sst xmlns="http://schemas.openxmlformats.org/spreadsheetml/2006/main" count="600" uniqueCount="213">
  <si>
    <t>Единица измерения</t>
  </si>
  <si>
    <t>Источник информации</t>
  </si>
  <si>
    <t xml:space="preserve"> 1.1</t>
  </si>
  <si>
    <t>№
п/п</t>
  </si>
  <si>
    <t>1.2.</t>
  </si>
  <si>
    <t>2.1.</t>
  </si>
  <si>
    <t xml:space="preserve">Цели, задачи, индикаторы   
результативности 
</t>
  </si>
  <si>
    <t>Уд.вес индикатора</t>
  </si>
  <si>
    <t>Мероприя-тия, влияющие на значение индикатора (номер п.п.)</t>
  </si>
  <si>
    <t>Наименование услуги, показателя объема услуги</t>
  </si>
  <si>
    <t>Значение показателя объема услуги</t>
  </si>
  <si>
    <t>Расходы местного бюджета на оказание муниципальной услуги, тыс. рублей</t>
  </si>
  <si>
    <t>2014 год</t>
  </si>
  <si>
    <t>МБ</t>
  </si>
  <si>
    <t>КБ</t>
  </si>
  <si>
    <t>РБ</t>
  </si>
  <si>
    <t>ПУ</t>
  </si>
  <si>
    <t>Итого финаси-рование на 2014 год</t>
  </si>
  <si>
    <t>Общий объем финансирования, тыс.руб.</t>
  </si>
  <si>
    <t>2015 год</t>
  </si>
  <si>
    <t>2016 год</t>
  </si>
  <si>
    <t>Итого финаси-рование на 2015 год</t>
  </si>
  <si>
    <t>Итого финаси-рование на 2016 год</t>
  </si>
  <si>
    <t>№ п/п</t>
  </si>
  <si>
    <t>1.</t>
  </si>
  <si>
    <t>1.1.</t>
  </si>
  <si>
    <t>2.</t>
  </si>
  <si>
    <t>2.2.</t>
  </si>
  <si>
    <t xml:space="preserve">Целевые индикаторы результативности </t>
  </si>
  <si>
    <t>Ожидаемый результат</t>
  </si>
  <si>
    <t>&lt;*&gt; в случае наличия других источников финансирования (внебюджетных источников, средства федерального бюджета) необходимо добавить столбцы для полного отражения объемов финансирования</t>
  </si>
  <si>
    <t>ГРБС</t>
  </si>
  <si>
    <t>Объем финансирования&lt;*&gt;, тыс.руб.</t>
  </si>
  <si>
    <t>Код бюджетной классификации</t>
  </si>
  <si>
    <t>РзПр</t>
  </si>
  <si>
    <t>ЦСР</t>
  </si>
  <si>
    <t>ВР</t>
  </si>
  <si>
    <t>Наименование ГРБС (соисполнитель)</t>
  </si>
  <si>
    <t>14+15+16+17</t>
  </si>
  <si>
    <t xml:space="preserve">Примечания:  ГРБС- главный распорядитель бюджетных средств МБ КБ, РБ – средства местного (краевого,районного) бюджета; ПУ – платные услуги; </t>
  </si>
  <si>
    <t>Мероприятие 1 (не вошедшее в программу)</t>
  </si>
  <si>
    <t>Мероприятие 2 (не вошедшее в программу)</t>
  </si>
  <si>
    <t>…………………..</t>
  </si>
  <si>
    <t>19+20+21+22</t>
  </si>
  <si>
    <t>9+10+11+12</t>
  </si>
  <si>
    <t>Подпрограмма 1. «Модернизация библиотечных технологий и сохранение библиотечного фонда»</t>
  </si>
  <si>
    <t xml:space="preserve">Подпрограмма 2.  "Развитие культурно-просветительской и досуговой деятельности" </t>
  </si>
  <si>
    <t>Подпрограмма 3. «Сохранение и эффективное использование культурного наследия»</t>
  </si>
  <si>
    <t>3793</t>
  </si>
  <si>
    <t>Обеспечение деятельности (оказание услуг) муниципального казенного учреждения культуры «Дом культуры и досуга города Игарки»</t>
  </si>
  <si>
    <t>Обеспечение деятельности (оказание услуг)   муниципального бюджетного учреждения «Краеведческий комплекс «Музей вечной мерзлоты»</t>
  </si>
  <si>
    <t>Обеспечение деятельности (оказание услуг) муниципального казенного учреждения культуры «Библиотека города Игарки»</t>
  </si>
  <si>
    <t>Обеспечение деятельности (оказание услуг) муниципального бюджетного учреждения «Краеведческий комплекс «Музей вечной мерзлоты»</t>
  </si>
  <si>
    <t xml:space="preserve">Направления и объемы финансирования </t>
  </si>
  <si>
    <t>МКУК"Библиотека города Игарки"</t>
  </si>
  <si>
    <t xml:space="preserve">Задача 1. Организация и проведение культурно-зрелищных мероприятий        </t>
  </si>
  <si>
    <t>Мероприятие 1:  Проведение концертов, фестивалей, смотров, конкурсов, творческих встреч и иных  мероприятий</t>
  </si>
  <si>
    <t xml:space="preserve">Задача 2. Создание условий для реализации творческих способностей населения             </t>
  </si>
  <si>
    <t>Мероприятие 1. Организация клубов по интересам и других клубных формирований по запросам населения</t>
  </si>
  <si>
    <t>Мероприятие 1.  Проведение концертов, фестивалей, смотров, конкурсов, творческих встреч и иных  мероприятий</t>
  </si>
  <si>
    <t>Мероприятие 2. Организация клубов по интересам и других клубных формирований по запросам населения</t>
  </si>
  <si>
    <t>Задача 1: Обеспечение сохранности  и популяризации культурного наследия и развития музейного дела</t>
  </si>
  <si>
    <t>1.1</t>
  </si>
  <si>
    <t xml:space="preserve"> Мероприятие 1. "Представление музейных  предметов, музейных коллекций путем публичного показа, воспроизведения в печатных изданиях, на электронных и других видах носителей, в том числе  в виртуальном режиме"</t>
  </si>
  <si>
    <t>МБУ "Краеведческий комплекс "Музей вечной мерзлоты"</t>
  </si>
  <si>
    <t>1.2</t>
  </si>
  <si>
    <t xml:space="preserve"> Мероприятие 2. "Проведение фестивалей, выставок, смотров, конкурсов, конференций и иных программных мероприятий, в том числе, в рамках международного сотрудничества</t>
  </si>
  <si>
    <t>Мероприятие 1. Модернизация музейного оборудования и зданий,  дополнительные меры по их содержанию, а также обновление печатных изданий и другой продукции.</t>
  </si>
  <si>
    <t>Мероприятие 1. "Представление музейных  предметов, музейных коллекций путем публичного показа, воспроизведения в печатных изданиях, на электронных и других видах носителей, в том числе  в виртуальном режиме"</t>
  </si>
  <si>
    <t>Мероприятие 2. "Проведение фестивалей, выставок, смотров, конкурсов, конференций и иных программных мероприятий, в том числе, в рамках международного сотрудничества</t>
  </si>
  <si>
    <t>Мероприятие 3. Модернизация музейного оборудования и зданий,  дополнительные меры по их содержанию, а также обновление печатных изданий и другой продукции</t>
  </si>
  <si>
    <t>Цель. Создание условий для развития и реализации культурного потенциала населения города Игарки</t>
  </si>
  <si>
    <t>Задача 1. «Обеспечение доступа населения к участию в культурной  жизни»</t>
  </si>
  <si>
    <t>1.1.1.</t>
  </si>
  <si>
    <t>1.2.1.</t>
  </si>
  <si>
    <t>1.2.2.</t>
  </si>
  <si>
    <t>2.1.1.</t>
  </si>
  <si>
    <t>2.1.2.</t>
  </si>
  <si>
    <t>2.1.3.</t>
  </si>
  <si>
    <t>чел.</t>
  </si>
  <si>
    <t>Цель: Создание условий для организации досуга и обеспечения жителей города услугами Учреждения</t>
  </si>
  <si>
    <t xml:space="preserve">Задача 1. Организация и проведение культурно-зрелищных мероприятий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</si>
  <si>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Количество зрителей культурно-досуговых мероприятий </t>
  </si>
  <si>
    <t xml:space="preserve">Задача 2.  Создание условий для реализации творческих способностей населения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</si>
  <si>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ед.</t>
  </si>
  <si>
    <t>экз.</t>
  </si>
  <si>
    <t>1.3</t>
  </si>
  <si>
    <t xml:space="preserve">Цель: Создание оптимальных условий для организации качественного и своевременного библиотечного, библиографического и информационного обслуживания населения города Игарки </t>
  </si>
  <si>
    <t>Задача 1. Обеспечение деятельности по удовлетворению информационных, культурных и образовательных потребностей населения по средством библиотеки</t>
  </si>
  <si>
    <t>Подпрограмма 1. "Модернизация библиотечных технологий и сохранение библиотечного фонда"</t>
  </si>
  <si>
    <t>Подпрограмма 2. "Развитие культурно-просветительской и досуговой деятельности" на 2014-2016 годы</t>
  </si>
  <si>
    <t>Задача 1. Обеспечение деятельности по удовлетворению информационных, культурных и образовательных потребностей населения по средствам библиотеки</t>
  </si>
  <si>
    <t>Цель:  Создание условий для организации досуга и обеспечения жителей города услугами учреждения</t>
  </si>
  <si>
    <t>Задача 2 : Повышение качества музейных услуг, направленных на сохранность и популяризацию культурного наследия.</t>
  </si>
  <si>
    <t>6300</t>
  </si>
  <si>
    <t>6450</t>
  </si>
  <si>
    <t>6590</t>
  </si>
  <si>
    <t>6720</t>
  </si>
  <si>
    <t>6787</t>
  </si>
  <si>
    <t>количество посетителей</t>
  </si>
  <si>
    <t>количество выставок</t>
  </si>
  <si>
    <t>15</t>
  </si>
  <si>
    <t>Подпрограмма 3. "Сохранение и эффективное использование культурного наследия "</t>
  </si>
  <si>
    <t>Цель: Сохранение, использование, популяризация культурного наследия</t>
  </si>
  <si>
    <t xml:space="preserve">Число посещений музея </t>
  </si>
  <si>
    <t>Число выставок музея</t>
  </si>
  <si>
    <t xml:space="preserve"> единиц основного фонда</t>
  </si>
  <si>
    <t>Мероприятие. Обеспечение деятельности (оказание услуг) муниципального казенного учреждения культуры "Библиотека города Игарки"</t>
  </si>
  <si>
    <t>Муниципальное задание на оказание муниципальных услуг муниципальным учреждением</t>
  </si>
  <si>
    <t>Цель. Создание оптимальных условий для организации качественного и своевременного библиотечного, библиографического и информационного обслуживания населения города Игарки</t>
  </si>
  <si>
    <t>Наименование услуги и ее содержание: Библиотечное, библиографическое и информационное обслуживание пользователей библиотеки</t>
  </si>
  <si>
    <t xml:space="preserve">Наименование услуги и ее содержание: Организация и проведение культурно-зрелищных  мероприятий </t>
  </si>
  <si>
    <t>Наименование услуги и ее содержание: Создание условий для реализации творческих способностей населения</t>
  </si>
  <si>
    <t>Показатель объема услуги: количество участников в клубных формированиях</t>
  </si>
  <si>
    <t>Наименование услуги и ее содержание: Представление музейных  предметов, музейных коллекций путем публичного показа, воспроизведения в печатных изданиях, на электронных и других видах носителей, в том числе в виртуальном режиме</t>
  </si>
  <si>
    <t>Наименование услуги и ее содержание: Проведение фестивалей, выставок, смотров, конференций и иных программных мероприятий, в том числе, в рамках международного сотрудничества</t>
  </si>
  <si>
    <t>Отраслевая статистическая отчетность (форма № 6 - НК "Сведения о деятельности библиотек")</t>
  </si>
  <si>
    <t>Отраслевая статистическая отчетность (форма № 7-НК   «Сведения об учреждении культурно-досугового типа»)</t>
  </si>
  <si>
    <t>Отраслевая статистическая отчетность (Форма 8-НК "Сведения о деятельности музея ")</t>
  </si>
  <si>
    <t>Расчетный показатель на основе ведомственной отчетности (журнал учёта мероприятий учреждения)</t>
  </si>
  <si>
    <t>2012 год</t>
  </si>
  <si>
    <t>2013 год</t>
  </si>
  <si>
    <t>посещений на 1 пользователя в год</t>
  </si>
  <si>
    <t>Среднее число книговыдач в расчёте на 1 пользователя</t>
  </si>
  <si>
    <t>Количество зарегистрированных пользователей библиотек в год</t>
  </si>
  <si>
    <t xml:space="preserve">Среднее число посещаемости библиотек на одного пользователя в год </t>
  </si>
  <si>
    <t>Количество клубных формирований культурно-досуговых учреждений</t>
  </si>
  <si>
    <t>Количество предметов основного фонда музея</t>
  </si>
  <si>
    <t>Динамика индикатора</t>
  </si>
  <si>
    <t>Задача 2. Сохранение культурного наследия, музейная деятельность</t>
  </si>
  <si>
    <t>Укрепление имиджа города и сохранение памятника природы Красноярского края  «Музей вечной мерзлоты»</t>
  </si>
  <si>
    <t>МКУК "Дом культуры и досуга города Игарки"</t>
  </si>
  <si>
    <t>Цель 1: Сохранение, использование, популяризация культурного наследия</t>
  </si>
  <si>
    <t>Цели, задачи, основные мероприятия подпрограммы</t>
  </si>
  <si>
    <t xml:space="preserve">Приложение 1
к Паспорту Муниципальной программы города Игарки «Развитие культуры»  </t>
  </si>
  <si>
    <t xml:space="preserve">Приложение 2 к Паспорту Муниципальной программы города Игарки «Развитие культуры»  </t>
  </si>
  <si>
    <t xml:space="preserve">Приложение 3 к Паспорту Муниципальной программы города Игарки «Развитие культуры»  </t>
  </si>
  <si>
    <t>2017 год</t>
  </si>
  <si>
    <t>Итого финаси-рование на 2017 год</t>
  </si>
  <si>
    <t xml:space="preserve">Направления и объемы финансирования Муниципальной программы города Игарки «Развитие культуры»  </t>
  </si>
  <si>
    <t xml:space="preserve">Подпрограмма 1.  "Модернизация библиотечных технологий и сохранение библиотечного фонда" </t>
  </si>
  <si>
    <t xml:space="preserve">Подпрограмма 2. "Развитие культурно-просветительской и досуговой деятельности" </t>
  </si>
  <si>
    <t xml:space="preserve">Подпрограмма 3.  "Сохранение и эффективное использование культурного наследия " </t>
  </si>
  <si>
    <t>24+25+26+27</t>
  </si>
  <si>
    <t>13+18+23+28</t>
  </si>
  <si>
    <r>
      <t>Мероприятие 1. Обеспечение деятельности (оказание услуг) муниципального казенного учреждения культуры "Библиотека города Игарки"</t>
    </r>
  </si>
  <si>
    <t>1.1.2.</t>
  </si>
  <si>
    <t>Мероприятие 2. Улучшение состояния материально - технической базы, создание комфортных условий для пользователей, способствующих привлечению читателей в библиотеку</t>
  </si>
  <si>
    <t xml:space="preserve">Прогноз сводных показателей муниципальных заданий </t>
  </si>
  <si>
    <t>163</t>
  </si>
  <si>
    <t>0801</t>
  </si>
  <si>
    <t>0859091</t>
  </si>
  <si>
    <t>111</t>
  </si>
  <si>
    <t>112</t>
  </si>
  <si>
    <t>244</t>
  </si>
  <si>
    <t>0859092</t>
  </si>
  <si>
    <t>166</t>
  </si>
  <si>
    <t>1.3.</t>
  </si>
  <si>
    <t>Задача 3. Обеспечение эффективной работы учреждения за счет укрепления материально-технической базы</t>
  </si>
  <si>
    <t>Мероприятие 1. Модернизация материально-технического оснащения учреждения</t>
  </si>
  <si>
    <t>005</t>
  </si>
  <si>
    <t>0819061</t>
  </si>
  <si>
    <t>0819062</t>
  </si>
  <si>
    <t>611</t>
  </si>
  <si>
    <t xml:space="preserve">Муниципальная программа города Игарки «Развитие культуры»  </t>
  </si>
  <si>
    <t>Администрация города Игарки</t>
  </si>
  <si>
    <t>Подпрограммы и основные мероприятия муниципальной программы</t>
  </si>
  <si>
    <t>0849081</t>
  </si>
  <si>
    <t>0849083</t>
  </si>
  <si>
    <t>Наименование РБС (исполнитель)</t>
  </si>
  <si>
    <t>Показатель объема услуги: количество посещений музея</t>
  </si>
  <si>
    <t>Показатель объема услуги: количество мероприятий музея</t>
  </si>
  <si>
    <t xml:space="preserve">Показатель объема услуги: количество культурно-досуговых мероприятий </t>
  </si>
  <si>
    <t>Показатель объема услуги: количество зарегистрированных пользователей библиотек</t>
  </si>
  <si>
    <t>Перечень целевых показателей и показателей результативности программы с расшифровкой плановых значений по годам</t>
  </si>
  <si>
    <t xml:space="preserve">Приложение 1 к паспорту Подпрограммы 1. "Модернизация библиотечных технологий и сохранение библиотечного фонда", реализуемой в рамках муниципальной программы города Игарки "Развитие культуры" 
</t>
  </si>
  <si>
    <t xml:space="preserve">Приложение 1 к паспорту Подпрограммы 2. "Развитие культурно-просветительской и досуговой деятельности", реализуемой в рамках муниципальной программы города Игарки "Развитие культуры" </t>
  </si>
  <si>
    <t xml:space="preserve">Приложение 1 к паспорту Подпрограммы 3.  "Сохранение и эффективное использование культурного наследия", реализуемой в рамках муниципальной программы города Игарки  "Развитие культуры " </t>
  </si>
  <si>
    <t xml:space="preserve">Количество предметов основного фонда музея - 6787 единиц основного фонда в 2017 году
</t>
  </si>
  <si>
    <t>Повышение качества предоставляемых муниципальных услуг</t>
  </si>
  <si>
    <t xml:space="preserve">Количество зрителей культурно-досуговых мероприятий - 27 тыс. чел  </t>
  </si>
  <si>
    <t xml:space="preserve">Количество клубных формирований культурно-досуговых учреждений - 40 клубных формирований </t>
  </si>
  <si>
    <t xml:space="preserve">Количество зарегистрированных пользователей библиотек -  5225  чел.
Среднее число книговыдач в расчёте на 1 пользователя - 21,6 экз. 
Среднее число посещаемости библиотек на 1 пользователя - 5,2  посещений </t>
  </si>
  <si>
    <t xml:space="preserve">Число посещений музея - 3869 посетителей 
Число выставок музея – 15 выставок </t>
  </si>
  <si>
    <t xml:space="preserve">Количество зарегистрированных пользователей библиотек -  5225  чел. 
Среднее число книговыдач в расчёте на 1 пользователя - 21,6 экз. 
Среднее число посещаемости библиотек на 1 пользователя - 5,2  посещений </t>
  </si>
  <si>
    <t xml:space="preserve">Количество зрителей культурно-досуговых мероприятий - 27 тыс. чел ; 
Количество клубных формирований культурно-досуговых учреждений - 40 клубных формирований </t>
  </si>
  <si>
    <t xml:space="preserve">Количество предметов основного фонда музея - 6787 единиц основного фонда 
Число посещений музея - 3869 посетителей 
Число выставок музея – 15 выставок </t>
  </si>
  <si>
    <t xml:space="preserve">Приложение 2 к паспорту Подпрограммы 1. "Модернизация библиотечного технологий и сохранение библиотечного фонда", реализуемой в рамках муниципальной программы города Игарки "Развитие культуры" </t>
  </si>
  <si>
    <t xml:space="preserve">Приложение 2 к паспорту Подпрограммы 2. "Развитие культурно-просветительской и досуговой деятельности", реализуемой в рамках муниципальной программы города Игарки "Развитие культуры" </t>
  </si>
  <si>
    <t xml:space="preserve">Приложение 3 к паспорту Подпрограммы 1. "Модернизация библиотечных технологий и сохранение библиотечного фонда", реализуемой в рамках муниципальной программы города Игарки "Развитие культуры" </t>
  </si>
  <si>
    <t xml:space="preserve">Приложение 3 к паспорту Подпрограммы 2. "Развитие культурно-просветительской и досуговой деятельности", реализуемой в рамках муниципальной программы города Игарки "Развитие культуры" </t>
  </si>
  <si>
    <t xml:space="preserve">Приложение 3 к паспорту Подпрограммы 3.  "Сохранение и эффективное использование культурного наследия", реализуемой в рамках муниципальной программы города Игарки  "Развитие культуры " </t>
  </si>
  <si>
    <t>852</t>
  </si>
  <si>
    <t>0849082</t>
  </si>
  <si>
    <t>0849084</t>
  </si>
  <si>
    <t>1.2.3.</t>
  </si>
  <si>
    <t>ВС</t>
  </si>
  <si>
    <t>Примечания:  ГРБС- главный распорядитель бюджетных средств МБ КБ, РБ – средства местного (краевого,районного) бюджета; ПУ – платные услуги; ВС - внебюджетные средства</t>
  </si>
  <si>
    <t>1.4.</t>
  </si>
  <si>
    <t>1.2.4.</t>
  </si>
  <si>
    <t>Мероприятие.                                 Празднование дня города</t>
  </si>
  <si>
    <t>Задача 2: Повышение качества музейных услуг,направленных на сохранность и популяризацию культурного наследия.</t>
  </si>
  <si>
    <t xml:space="preserve"> Мероприятие 1. Обеспечение деятельности (оказание услуг) муниципального казенного учреждения культуры "Библиотека города Игарки"</t>
  </si>
  <si>
    <t>Мероприятие 3. Модернизация материально-технического оснащения учреждения</t>
  </si>
  <si>
    <t>Мероприятие 4.                                 Празднование дня города</t>
  </si>
  <si>
    <t>21+22+23+24</t>
  </si>
  <si>
    <t>16+17+18+19</t>
  </si>
  <si>
    <t>11+12+13+14</t>
  </si>
  <si>
    <t>6+7+8+9</t>
  </si>
  <si>
    <t>10+15+20+25</t>
  </si>
  <si>
    <t xml:space="preserve">Значения индикаторов результативности программы за  отчетный период 
</t>
  </si>
  <si>
    <t xml:space="preserve">Значения индикаторов результативности по периодам реализации программы
</t>
  </si>
  <si>
    <t xml:space="preserve">Приложение 2 к паспорту Подпрограммы 3 "Сохранение и эффективное использование культурного наследия", реализуемой в рамках муниципальной программы города Игарки " Развитие культуры "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</si>
</sst>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"/>
    <numFmt numFmtId="172" formatCode="#,##0.0_р_."/>
    <numFmt numFmtId="173" formatCode="_-* #,##0.0_р_._-;\-* #,##0.0_р_._-;_-* &quot;-&quot;?_р_._-;_-@_-"/>
    <numFmt numFmtId="174" formatCode="#,##0_р_."/>
    <numFmt numFmtId="175" formatCode="#,##0.000_р_."/>
    <numFmt numFmtId="176" formatCode="0.0000"/>
    <numFmt numFmtId="177" formatCode="#,##0.0000_р_.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6"/>
      <color indexed="56"/>
      <name val="Times New Roman"/>
      <family val="1"/>
    </font>
    <font>
      <sz val="16"/>
      <color indexed="55"/>
      <name val="Times New Roman"/>
      <family val="1"/>
    </font>
    <font>
      <sz val="8"/>
      <name val="Calibri"/>
      <family val="2"/>
    </font>
    <font>
      <sz val="20"/>
      <color indexed="8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0"/>
      <name val="Arial"/>
      <family val="2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20"/>
      <color indexed="45"/>
      <name val="Times New Roman"/>
      <family val="1"/>
    </font>
    <font>
      <sz val="8"/>
      <name val="Times New Roman"/>
      <family val="1"/>
    </font>
    <font>
      <sz val="20"/>
      <color indexed="56"/>
      <name val="Times New Roman"/>
      <family val="1"/>
    </font>
    <font>
      <u val="single"/>
      <sz val="4.95"/>
      <color indexed="12"/>
      <name val="Calibri"/>
      <family val="2"/>
    </font>
    <font>
      <u val="single"/>
      <sz val="4.95"/>
      <color indexed="36"/>
      <name val="Calibri"/>
      <family val="2"/>
    </font>
    <font>
      <sz val="16"/>
      <color indexed="63"/>
      <name val="Times New Roman"/>
      <family val="1"/>
    </font>
    <font>
      <sz val="16"/>
      <color indexed="22"/>
      <name val="Times New Roman"/>
      <family val="1"/>
    </font>
    <font>
      <sz val="20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3" fillId="0" borderId="0">
      <alignment/>
      <protection/>
    </xf>
    <xf numFmtId="0" fontId="2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0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5" fillId="32" borderId="10" xfId="0" applyFont="1" applyFill="1" applyBorder="1" applyAlignment="1">
      <alignment vertical="top" wrapText="1"/>
    </xf>
    <xf numFmtId="164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49" fontId="5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justify" vertical="center"/>
    </xf>
    <xf numFmtId="0" fontId="5" fillId="32" borderId="0" xfId="0" applyFont="1" applyFill="1" applyBorder="1" applyAlignment="1">
      <alignment horizontal="center" vertical="center" wrapText="1"/>
    </xf>
    <xf numFmtId="164" fontId="5" fillId="32" borderId="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0" fontId="5" fillId="32" borderId="11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left" vertical="center"/>
    </xf>
    <xf numFmtId="0" fontId="5" fillId="32" borderId="0" xfId="0" applyFont="1" applyFill="1" applyAlignment="1">
      <alignment vertical="center" wrapText="1"/>
    </xf>
    <xf numFmtId="0" fontId="2" fillId="32" borderId="0" xfId="0" applyFont="1" applyFill="1" applyBorder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Border="1" applyAlignment="1">
      <alignment/>
    </xf>
    <xf numFmtId="0" fontId="5" fillId="32" borderId="0" xfId="0" applyFont="1" applyFill="1" applyAlignment="1">
      <alignment/>
    </xf>
    <xf numFmtId="0" fontId="5" fillId="32" borderId="12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top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/>
    </xf>
    <xf numFmtId="0" fontId="2" fillId="32" borderId="0" xfId="0" applyFont="1" applyFill="1" applyBorder="1" applyAlignment="1">
      <alignment horizontal="left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164" fontId="5" fillId="32" borderId="10" xfId="0" applyNumberFormat="1" applyFont="1" applyFill="1" applyBorder="1" applyAlignment="1">
      <alignment horizontal="right" vertical="center" wrapText="1"/>
    </xf>
    <xf numFmtId="0" fontId="2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/>
    </xf>
    <xf numFmtId="0" fontId="11" fillId="32" borderId="12" xfId="0" applyFont="1" applyFill="1" applyBorder="1" applyAlignment="1">
      <alignment horizontal="left" vertical="center" wrapText="1"/>
    </xf>
    <xf numFmtId="49" fontId="16" fillId="32" borderId="0" xfId="0" applyNumberFormat="1" applyFont="1" applyFill="1" applyBorder="1" applyAlignment="1">
      <alignment horizontal="center" vertical="center" wrapText="1"/>
    </xf>
    <xf numFmtId="49" fontId="16" fillId="32" borderId="14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/>
    </xf>
    <xf numFmtId="164" fontId="5" fillId="32" borderId="15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/>
    </xf>
    <xf numFmtId="0" fontId="15" fillId="32" borderId="0" xfId="0" applyFont="1" applyFill="1" applyAlignment="1">
      <alignment/>
    </xf>
    <xf numFmtId="0" fontId="5" fillId="32" borderId="12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0" fontId="11" fillId="32" borderId="12" xfId="0" applyFont="1" applyFill="1" applyBorder="1" applyAlignment="1">
      <alignment vertical="top" wrapText="1"/>
    </xf>
    <xf numFmtId="0" fontId="15" fillId="32" borderId="0" xfId="0" applyFont="1" applyFill="1" applyAlignment="1">
      <alignment horizontal="center"/>
    </xf>
    <xf numFmtId="0" fontId="12" fillId="32" borderId="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vertical="top"/>
    </xf>
    <xf numFmtId="0" fontId="9" fillId="0" borderId="10" xfId="0" applyFont="1" applyBorder="1" applyAlignment="1">
      <alignment vertical="top" wrapText="1"/>
    </xf>
    <xf numFmtId="49" fontId="5" fillId="32" borderId="12" xfId="0" applyNumberFormat="1" applyFont="1" applyFill="1" applyBorder="1" applyAlignment="1">
      <alignment horizontal="center" vertical="top"/>
    </xf>
    <xf numFmtId="49" fontId="5" fillId="32" borderId="12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5" fillId="32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14" fontId="5" fillId="32" borderId="10" xfId="0" applyNumberFormat="1" applyFont="1" applyFill="1" applyBorder="1" applyAlignment="1">
      <alignment vertical="top"/>
    </xf>
    <xf numFmtId="0" fontId="5" fillId="32" borderId="10" xfId="0" applyNumberFormat="1" applyFont="1" applyFill="1" applyBorder="1" applyAlignment="1">
      <alignment horizontal="left" vertical="center" wrapText="1"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1" fontId="5" fillId="32" borderId="10" xfId="0" applyNumberFormat="1" applyFont="1" applyFill="1" applyBorder="1" applyAlignment="1">
      <alignment horizontal="center" vertical="center" wrapText="1"/>
    </xf>
    <xf numFmtId="164" fontId="5" fillId="32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2" fontId="2" fillId="32" borderId="0" xfId="0" applyNumberFormat="1" applyFont="1" applyFill="1" applyBorder="1" applyAlignment="1">
      <alignment/>
    </xf>
    <xf numFmtId="1" fontId="2" fillId="32" borderId="0" xfId="0" applyNumberFormat="1" applyFont="1" applyFill="1" applyBorder="1" applyAlignment="1">
      <alignment/>
    </xf>
    <xf numFmtId="49" fontId="5" fillId="32" borderId="16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justify" vertical="center"/>
    </xf>
    <xf numFmtId="0" fontId="2" fillId="32" borderId="17" xfId="0" applyFont="1" applyFill="1" applyBorder="1" applyAlignment="1">
      <alignment/>
    </xf>
    <xf numFmtId="49" fontId="5" fillId="32" borderId="18" xfId="0" applyNumberFormat="1" applyFont="1" applyFill="1" applyBorder="1" applyAlignment="1">
      <alignment vertical="center" wrapText="1"/>
    </xf>
    <xf numFmtId="49" fontId="5" fillId="32" borderId="19" xfId="0" applyNumberFormat="1" applyFont="1" applyFill="1" applyBorder="1" applyAlignment="1">
      <alignment vertical="center" wrapText="1"/>
    </xf>
    <xf numFmtId="0" fontId="5" fillId="32" borderId="19" xfId="0" applyFont="1" applyFill="1" applyBorder="1" applyAlignment="1">
      <alignment horizontal="center" vertical="center" wrapText="1"/>
    </xf>
    <xf numFmtId="164" fontId="5" fillId="32" borderId="19" xfId="0" applyNumberFormat="1" applyFont="1" applyFill="1" applyBorder="1" applyAlignment="1">
      <alignment horizontal="center" vertical="center" wrapText="1"/>
    </xf>
    <xf numFmtId="164" fontId="5" fillId="32" borderId="19" xfId="0" applyNumberFormat="1" applyFont="1" applyFill="1" applyBorder="1" applyAlignment="1">
      <alignment vertical="center" wrapText="1"/>
    </xf>
    <xf numFmtId="0" fontId="2" fillId="32" borderId="19" xfId="0" applyFont="1" applyFill="1" applyBorder="1" applyAlignment="1">
      <alignment/>
    </xf>
    <xf numFmtId="0" fontId="2" fillId="32" borderId="20" xfId="0" applyFont="1" applyFill="1" applyBorder="1" applyAlignment="1">
      <alignment/>
    </xf>
    <xf numFmtId="49" fontId="19" fillId="32" borderId="0" xfId="0" applyNumberFormat="1" applyFont="1" applyFill="1" applyBorder="1" applyAlignment="1">
      <alignment horizontal="center"/>
    </xf>
    <xf numFmtId="0" fontId="5" fillId="32" borderId="0" xfId="0" applyFont="1" applyFill="1" applyBorder="1" applyAlignment="1">
      <alignment wrapText="1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9" fillId="0" borderId="10" xfId="0" applyFont="1" applyBorder="1" applyAlignment="1">
      <alignment vertical="top"/>
    </xf>
    <xf numFmtId="0" fontId="5" fillId="32" borderId="10" xfId="0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1" fontId="5" fillId="32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64" fontId="5" fillId="32" borderId="10" xfId="0" applyNumberFormat="1" applyFont="1" applyFill="1" applyBorder="1" applyAlignment="1">
      <alignment horizontal="center" vertical="top"/>
    </xf>
    <xf numFmtId="2" fontId="5" fillId="32" borderId="10" xfId="0" applyNumberFormat="1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vertical="center" wrapText="1"/>
    </xf>
    <xf numFmtId="0" fontId="4" fillId="32" borderId="10" xfId="0" applyFont="1" applyFill="1" applyBorder="1" applyAlignment="1">
      <alignment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49" fontId="5" fillId="32" borderId="12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top"/>
    </xf>
    <xf numFmtId="49" fontId="11" fillId="32" borderId="10" xfId="0" applyNumberFormat="1" applyFont="1" applyFill="1" applyBorder="1" applyAlignment="1">
      <alignment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vertical="top" wrapText="1"/>
    </xf>
    <xf numFmtId="164" fontId="5" fillId="32" borderId="12" xfId="0" applyNumberFormat="1" applyFont="1" applyFill="1" applyBorder="1" applyAlignment="1">
      <alignment horizontal="center" vertical="top"/>
    </xf>
    <xf numFmtId="164" fontId="5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2" fontId="19" fillId="32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49" fontId="5" fillId="32" borderId="0" xfId="0" applyNumberFormat="1" applyFont="1" applyFill="1" applyAlignment="1">
      <alignment horizontal="center" vertical="center" wrapText="1"/>
    </xf>
    <xf numFmtId="49" fontId="11" fillId="32" borderId="0" xfId="0" applyNumberFormat="1" applyFont="1" applyFill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11" fillId="32" borderId="13" xfId="0" applyFont="1" applyFill="1" applyBorder="1" applyAlignment="1">
      <alignment vertical="top" wrapText="1"/>
    </xf>
    <xf numFmtId="0" fontId="11" fillId="32" borderId="21" xfId="0" applyFont="1" applyFill="1" applyBorder="1" applyAlignment="1">
      <alignment vertical="top" wrapText="1"/>
    </xf>
    <xf numFmtId="0" fontId="11" fillId="32" borderId="11" xfId="0" applyFont="1" applyFill="1" applyBorder="1" applyAlignment="1">
      <alignment vertical="top" wrapText="1"/>
    </xf>
    <xf numFmtId="0" fontId="11" fillId="32" borderId="12" xfId="0" applyFont="1" applyFill="1" applyBorder="1" applyAlignment="1">
      <alignment horizontal="left" vertical="top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5" fillId="34" borderId="15" xfId="0" applyNumberFormat="1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/>
    </xf>
    <xf numFmtId="0" fontId="2" fillId="32" borderId="0" xfId="0" applyFont="1" applyFill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center" vertical="top"/>
    </xf>
    <xf numFmtId="164" fontId="11" fillId="33" borderId="12" xfId="0" applyNumberFormat="1" applyFont="1" applyFill="1" applyBorder="1" applyAlignment="1">
      <alignment horizontal="center" vertical="top"/>
    </xf>
    <xf numFmtId="164" fontId="5" fillId="34" borderId="10" xfId="0" applyNumberFormat="1" applyFont="1" applyFill="1" applyBorder="1" applyAlignment="1">
      <alignment horizontal="center" vertical="top" wrapText="1"/>
    </xf>
    <xf numFmtId="164" fontId="5" fillId="34" borderId="13" xfId="0" applyNumberFormat="1" applyFont="1" applyFill="1" applyBorder="1" applyAlignment="1">
      <alignment horizontal="center" vertical="top" wrapText="1"/>
    </xf>
    <xf numFmtId="164" fontId="11" fillId="33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vertical="top" wrapText="1"/>
    </xf>
    <xf numFmtId="164" fontId="22" fillId="32" borderId="0" xfId="0" applyNumberFormat="1" applyFont="1" applyFill="1" applyBorder="1" applyAlignment="1">
      <alignment horizontal="center"/>
    </xf>
    <xf numFmtId="0" fontId="22" fillId="32" borderId="0" xfId="0" applyFont="1" applyFill="1" applyBorder="1" applyAlignment="1">
      <alignment/>
    </xf>
    <xf numFmtId="49" fontId="5" fillId="32" borderId="10" xfId="0" applyNumberFormat="1" applyFont="1" applyFill="1" applyBorder="1" applyAlignment="1">
      <alignment horizontal="center" vertical="justify"/>
    </xf>
    <xf numFmtId="0" fontId="5" fillId="0" borderId="10" xfId="0" applyFont="1" applyBorder="1" applyAlignment="1">
      <alignment vertical="top" wrapText="1"/>
    </xf>
    <xf numFmtId="2" fontId="5" fillId="32" borderId="10" xfId="0" applyNumberFormat="1" applyFont="1" applyFill="1" applyBorder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top" wrapText="1"/>
    </xf>
    <xf numFmtId="171" fontId="5" fillId="34" borderId="10" xfId="0" applyNumberFormat="1" applyFont="1" applyFill="1" applyBorder="1" applyAlignment="1">
      <alignment horizontal="center" vertical="top" wrapText="1"/>
    </xf>
    <xf numFmtId="171" fontId="11" fillId="33" borderId="10" xfId="0" applyNumberFormat="1" applyFont="1" applyFill="1" applyBorder="1" applyAlignment="1">
      <alignment horizontal="center" vertical="top" wrapText="1"/>
    </xf>
    <xf numFmtId="171" fontId="5" fillId="34" borderId="15" xfId="0" applyNumberFormat="1" applyFont="1" applyFill="1" applyBorder="1" applyAlignment="1">
      <alignment horizontal="center" vertical="center" wrapText="1"/>
    </xf>
    <xf numFmtId="171" fontId="5" fillId="34" borderId="10" xfId="0" applyNumberFormat="1" applyFont="1" applyFill="1" applyBorder="1" applyAlignment="1">
      <alignment horizontal="center" vertical="center" wrapText="1"/>
    </xf>
    <xf numFmtId="171" fontId="5" fillId="32" borderId="15" xfId="0" applyNumberFormat="1" applyFont="1" applyFill="1" applyBorder="1" applyAlignment="1">
      <alignment horizontal="center" vertical="center" wrapText="1"/>
    </xf>
    <xf numFmtId="171" fontId="5" fillId="32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71" fontId="11" fillId="33" borderId="10" xfId="0" applyNumberFormat="1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/>
    </xf>
    <xf numFmtId="171" fontId="5" fillId="32" borderId="10" xfId="0" applyNumberFormat="1" applyFont="1" applyFill="1" applyBorder="1" applyAlignment="1">
      <alignment horizontal="center" vertical="center"/>
    </xf>
    <xf numFmtId="2" fontId="5" fillId="32" borderId="15" xfId="0" applyNumberFormat="1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175" fontId="5" fillId="34" borderId="10" xfId="0" applyNumberFormat="1" applyFont="1" applyFill="1" applyBorder="1" applyAlignment="1">
      <alignment horizontal="center" vertical="center" wrapText="1"/>
    </xf>
    <xf numFmtId="175" fontId="11" fillId="0" borderId="12" xfId="0" applyNumberFormat="1" applyFont="1" applyFill="1" applyBorder="1" applyAlignment="1">
      <alignment horizontal="center" vertical="center"/>
    </xf>
    <xf numFmtId="175" fontId="11" fillId="32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175" fontId="5" fillId="0" borderId="12" xfId="0" applyNumberFormat="1" applyFont="1" applyFill="1" applyBorder="1" applyAlignment="1">
      <alignment horizontal="center" vertical="center"/>
    </xf>
    <xf numFmtId="175" fontId="5" fillId="34" borderId="12" xfId="0" applyNumberFormat="1" applyFont="1" applyFill="1" applyBorder="1" applyAlignment="1">
      <alignment horizontal="center" vertical="center" wrapText="1"/>
    </xf>
    <xf numFmtId="175" fontId="11" fillId="32" borderId="12" xfId="0" applyNumberFormat="1" applyFont="1" applyFill="1" applyBorder="1" applyAlignment="1">
      <alignment horizontal="center" vertical="center"/>
    </xf>
    <xf numFmtId="175" fontId="5" fillId="34" borderId="15" xfId="0" applyNumberFormat="1" applyFont="1" applyFill="1" applyBorder="1" applyAlignment="1">
      <alignment horizontal="center" vertical="center" wrapText="1"/>
    </xf>
    <xf numFmtId="175" fontId="5" fillId="34" borderId="12" xfId="0" applyNumberFormat="1" applyFont="1" applyFill="1" applyBorder="1" applyAlignment="1">
      <alignment horizontal="center" vertical="center"/>
    </xf>
    <xf numFmtId="175" fontId="5" fillId="34" borderId="10" xfId="0" applyNumberFormat="1" applyFont="1" applyFill="1" applyBorder="1" applyAlignment="1">
      <alignment horizontal="center" vertical="center"/>
    </xf>
    <xf numFmtId="175" fontId="5" fillId="34" borderId="13" xfId="0" applyNumberFormat="1" applyFont="1" applyFill="1" applyBorder="1" applyAlignment="1">
      <alignment horizontal="center" vertical="center" wrapText="1"/>
    </xf>
    <xf numFmtId="175" fontId="17" fillId="34" borderId="10" xfId="0" applyNumberFormat="1" applyFont="1" applyFill="1" applyBorder="1" applyAlignment="1">
      <alignment horizontal="center" vertical="center" wrapText="1"/>
    </xf>
    <xf numFmtId="175" fontId="11" fillId="32" borderId="10" xfId="0" applyNumberFormat="1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4" fillId="35" borderId="26" xfId="0" applyFont="1" applyFill="1" applyBorder="1" applyAlignment="1">
      <alignment horizontal="left" vertical="center"/>
    </xf>
    <xf numFmtId="0" fontId="12" fillId="35" borderId="27" xfId="0" applyFont="1" applyFill="1" applyBorder="1" applyAlignment="1">
      <alignment horizontal="left" vertical="center" wrapText="1"/>
    </xf>
    <xf numFmtId="0" fontId="12" fillId="35" borderId="28" xfId="0" applyFont="1" applyFill="1" applyBorder="1" applyAlignment="1">
      <alignment horizontal="left" vertical="center" wrapText="1"/>
    </xf>
    <xf numFmtId="175" fontId="12" fillId="35" borderId="27" xfId="0" applyNumberFormat="1" applyFont="1" applyFill="1" applyBorder="1" applyAlignment="1">
      <alignment horizontal="center" vertical="center"/>
    </xf>
    <xf numFmtId="175" fontId="12" fillId="35" borderId="29" xfId="0" applyNumberFormat="1" applyFont="1" applyFill="1" applyBorder="1" applyAlignment="1">
      <alignment horizontal="center" vertical="center" wrapText="1"/>
    </xf>
    <xf numFmtId="175" fontId="12" fillId="35" borderId="27" xfId="0" applyNumberFormat="1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23" fillId="32" borderId="0" xfId="0" applyNumberFormat="1" applyFont="1" applyFill="1" applyBorder="1" applyAlignment="1">
      <alignment horizontal="center"/>
    </xf>
    <xf numFmtId="0" fontId="23" fillId="32" borderId="0" xfId="0" applyFont="1" applyFill="1" applyBorder="1" applyAlignment="1">
      <alignment/>
    </xf>
    <xf numFmtId="164" fontId="23" fillId="32" borderId="0" xfId="0" applyNumberFormat="1" applyFont="1" applyFill="1" applyBorder="1" applyAlignment="1">
      <alignment/>
    </xf>
    <xf numFmtId="2" fontId="23" fillId="32" borderId="0" xfId="0" applyNumberFormat="1" applyFont="1" applyFill="1" applyBorder="1" applyAlignment="1">
      <alignment/>
    </xf>
    <xf numFmtId="164" fontId="24" fillId="32" borderId="0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left" vertical="center" wrapText="1"/>
    </xf>
    <xf numFmtId="49" fontId="11" fillId="32" borderId="14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32" borderId="13" xfId="0" applyNumberFormat="1" applyFont="1" applyFill="1" applyBorder="1" applyAlignment="1">
      <alignment horizontal="center" vertical="center" wrapText="1"/>
    </xf>
    <xf numFmtId="49" fontId="5" fillId="32" borderId="21" xfId="0" applyNumberFormat="1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5" fillId="32" borderId="21" xfId="0" applyFont="1" applyFill="1" applyBorder="1" applyAlignment="1">
      <alignment horizontal="left" vertical="center" wrapText="1"/>
    </xf>
    <xf numFmtId="0" fontId="5" fillId="32" borderId="11" xfId="0" applyFont="1" applyFill="1" applyBorder="1" applyAlignment="1">
      <alignment horizontal="left" vertical="center" wrapText="1"/>
    </xf>
    <xf numFmtId="49" fontId="11" fillId="32" borderId="10" xfId="0" applyNumberFormat="1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24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left" vertical="top" wrapText="1"/>
    </xf>
    <xf numFmtId="0" fontId="11" fillId="32" borderId="21" xfId="0" applyFont="1" applyFill="1" applyBorder="1" applyAlignment="1">
      <alignment horizontal="left" vertical="top" wrapText="1"/>
    </xf>
    <xf numFmtId="0" fontId="11" fillId="32" borderId="11" xfId="0" applyFont="1" applyFill="1" applyBorder="1" applyAlignment="1">
      <alignment horizontal="left" vertical="top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5" fillId="32" borderId="24" xfId="0" applyFont="1" applyFill="1" applyBorder="1" applyAlignment="1">
      <alignment horizontal="center" vertical="center" wrapText="1"/>
    </xf>
    <xf numFmtId="49" fontId="12" fillId="32" borderId="14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5" fillId="32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left" wrapText="1"/>
    </xf>
    <xf numFmtId="0" fontId="5" fillId="32" borderId="15" xfId="0" applyFont="1" applyFill="1" applyBorder="1" applyAlignment="1">
      <alignment vertical="top" wrapText="1"/>
    </xf>
    <xf numFmtId="0" fontId="5" fillId="32" borderId="24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right"/>
    </xf>
    <xf numFmtId="49" fontId="11" fillId="32" borderId="0" xfId="0" applyNumberFormat="1" applyFont="1" applyFill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11" fillId="0" borderId="3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49" fontId="5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2" fillId="32" borderId="22" xfId="0" applyFont="1" applyFill="1" applyBorder="1" applyAlignment="1">
      <alignment horizontal="center"/>
    </xf>
    <xf numFmtId="49" fontId="5" fillId="32" borderId="0" xfId="0" applyNumberFormat="1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49" fontId="5" fillId="32" borderId="35" xfId="0" applyNumberFormat="1" applyFont="1" applyFill="1" applyBorder="1" applyAlignment="1">
      <alignment horizontal="center" vertical="center" wrapText="1"/>
    </xf>
    <xf numFmtId="49" fontId="5" fillId="32" borderId="36" xfId="0" applyNumberFormat="1" applyFont="1" applyFill="1" applyBorder="1" applyAlignment="1">
      <alignment horizontal="center" vertical="center" wrapText="1"/>
    </xf>
    <xf numFmtId="49" fontId="5" fillId="32" borderId="37" xfId="0" applyNumberFormat="1" applyFont="1" applyFill="1" applyBorder="1" applyAlignment="1">
      <alignment horizontal="center" vertical="center" wrapText="1"/>
    </xf>
    <xf numFmtId="49" fontId="5" fillId="32" borderId="38" xfId="0" applyNumberFormat="1" applyFont="1" applyFill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left" vertical="top" wrapText="1"/>
    </xf>
    <xf numFmtId="0" fontId="5" fillId="32" borderId="24" xfId="0" applyNumberFormat="1" applyFont="1" applyFill="1" applyBorder="1" applyAlignment="1">
      <alignment horizontal="left" vertical="top" wrapText="1"/>
    </xf>
    <xf numFmtId="0" fontId="5" fillId="32" borderId="12" xfId="0" applyNumberFormat="1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wrapText="1"/>
    </xf>
    <xf numFmtId="49" fontId="5" fillId="32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3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right"/>
    </xf>
    <xf numFmtId="0" fontId="14" fillId="0" borderId="14" xfId="0" applyFont="1" applyBorder="1" applyAlignment="1">
      <alignment/>
    </xf>
    <xf numFmtId="0" fontId="5" fillId="32" borderId="0" xfId="0" applyFont="1" applyFill="1" applyAlignment="1">
      <alignment horizontal="right"/>
    </xf>
    <xf numFmtId="49" fontId="5" fillId="32" borderId="10" xfId="0" applyNumberFormat="1" applyFont="1" applyFill="1" applyBorder="1" applyAlignment="1">
      <alignment vertical="top" wrapText="1"/>
    </xf>
    <xf numFmtId="0" fontId="5" fillId="32" borderId="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vertical="top"/>
    </xf>
    <xf numFmtId="2" fontId="2" fillId="32" borderId="10" xfId="0" applyNumberFormat="1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8248650"/>
          <a:ext cx="3848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8248650"/>
          <a:ext cx="3819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8248650"/>
          <a:ext cx="3819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8248650"/>
          <a:ext cx="3848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8248650"/>
          <a:ext cx="3848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11</xdr:row>
      <xdr:rowOff>0</xdr:rowOff>
    </xdr:from>
    <xdr:to>
      <xdr:col>1</xdr:col>
      <xdr:colOff>0</xdr:colOff>
      <xdr:row>11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8248650"/>
          <a:ext cx="3848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" name="WordArt 1"/>
        <xdr:cNvSpPr>
          <a:spLocks/>
        </xdr:cNvSpPr>
      </xdr:nvSpPr>
      <xdr:spPr>
        <a:xfrm>
          <a:off x="1504950" y="18621375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1533525" y="18621375"/>
          <a:ext cx="32289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1533525" y="18621375"/>
          <a:ext cx="32289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4" name="WordArt 1"/>
        <xdr:cNvSpPr>
          <a:spLocks/>
        </xdr:cNvSpPr>
      </xdr:nvSpPr>
      <xdr:spPr>
        <a:xfrm>
          <a:off x="1504950" y="18621375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5" name="WordArt 1"/>
        <xdr:cNvSpPr>
          <a:spLocks/>
        </xdr:cNvSpPr>
      </xdr:nvSpPr>
      <xdr:spPr>
        <a:xfrm>
          <a:off x="1504950" y="18621375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6" name="WordArt 1"/>
        <xdr:cNvSpPr>
          <a:spLocks/>
        </xdr:cNvSpPr>
      </xdr:nvSpPr>
      <xdr:spPr>
        <a:xfrm>
          <a:off x="1504950" y="18621375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10706100"/>
          <a:ext cx="62484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WordArt 2"/>
        <xdr:cNvSpPr>
          <a:spLocks/>
        </xdr:cNvSpPr>
      </xdr:nvSpPr>
      <xdr:spPr>
        <a:xfrm flipV="1">
          <a:off x="533400" y="10706100"/>
          <a:ext cx="62198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WordArt 3"/>
        <xdr:cNvSpPr>
          <a:spLocks/>
        </xdr:cNvSpPr>
      </xdr:nvSpPr>
      <xdr:spPr>
        <a:xfrm flipV="1">
          <a:off x="533400" y="10706100"/>
          <a:ext cx="62198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4" name="WordArt 4"/>
        <xdr:cNvSpPr>
          <a:spLocks/>
        </xdr:cNvSpPr>
      </xdr:nvSpPr>
      <xdr:spPr>
        <a:xfrm>
          <a:off x="504825" y="10706100"/>
          <a:ext cx="62484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" name="WordArt 5"/>
        <xdr:cNvSpPr>
          <a:spLocks/>
        </xdr:cNvSpPr>
      </xdr:nvSpPr>
      <xdr:spPr>
        <a:xfrm>
          <a:off x="504825" y="10706100"/>
          <a:ext cx="62484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" name="WordArt 6"/>
        <xdr:cNvSpPr>
          <a:spLocks/>
        </xdr:cNvSpPr>
      </xdr:nvSpPr>
      <xdr:spPr>
        <a:xfrm>
          <a:off x="504825" y="10706100"/>
          <a:ext cx="62484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0"/>
          <a:ext cx="3686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0"/>
          <a:ext cx="3686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WordArt 1"/>
        <xdr:cNvSpPr>
          <a:spLocks/>
        </xdr:cNvSpPr>
      </xdr:nvSpPr>
      <xdr:spPr>
        <a:xfrm>
          <a:off x="504825" y="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WordArt 1"/>
        <xdr:cNvSpPr>
          <a:spLocks/>
        </xdr:cNvSpPr>
      </xdr:nvSpPr>
      <xdr:spPr>
        <a:xfrm flipV="1">
          <a:off x="533400" y="0"/>
          <a:ext cx="3686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9" name="WordArt 1"/>
        <xdr:cNvSpPr>
          <a:spLocks/>
        </xdr:cNvSpPr>
      </xdr:nvSpPr>
      <xdr:spPr>
        <a:xfrm flipV="1">
          <a:off x="533400" y="0"/>
          <a:ext cx="3686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WordArt 1"/>
        <xdr:cNvSpPr>
          <a:spLocks/>
        </xdr:cNvSpPr>
      </xdr:nvSpPr>
      <xdr:spPr>
        <a:xfrm>
          <a:off x="504825" y="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WordArt 1"/>
        <xdr:cNvSpPr>
          <a:spLocks/>
        </xdr:cNvSpPr>
      </xdr:nvSpPr>
      <xdr:spPr>
        <a:xfrm>
          <a:off x="504825" y="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2" name="WordArt 1"/>
        <xdr:cNvSpPr>
          <a:spLocks/>
        </xdr:cNvSpPr>
      </xdr:nvSpPr>
      <xdr:spPr>
        <a:xfrm>
          <a:off x="504825" y="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3" name="WordArt 1"/>
        <xdr:cNvSpPr>
          <a:spLocks/>
        </xdr:cNvSpPr>
      </xdr:nvSpPr>
      <xdr:spPr>
        <a:xfrm>
          <a:off x="504825" y="1184910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4" name="WordArt 1"/>
        <xdr:cNvSpPr>
          <a:spLocks/>
        </xdr:cNvSpPr>
      </xdr:nvSpPr>
      <xdr:spPr>
        <a:xfrm flipV="1">
          <a:off x="533400" y="11849100"/>
          <a:ext cx="3686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5" name="WordArt 1"/>
        <xdr:cNvSpPr>
          <a:spLocks/>
        </xdr:cNvSpPr>
      </xdr:nvSpPr>
      <xdr:spPr>
        <a:xfrm flipV="1">
          <a:off x="533400" y="11849100"/>
          <a:ext cx="3686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6" name="WordArt 1"/>
        <xdr:cNvSpPr>
          <a:spLocks/>
        </xdr:cNvSpPr>
      </xdr:nvSpPr>
      <xdr:spPr>
        <a:xfrm>
          <a:off x="504825" y="1184910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7" name="WordArt 1"/>
        <xdr:cNvSpPr>
          <a:spLocks/>
        </xdr:cNvSpPr>
      </xdr:nvSpPr>
      <xdr:spPr>
        <a:xfrm>
          <a:off x="504825" y="1184910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8" name="WordArt 1"/>
        <xdr:cNvSpPr>
          <a:spLocks/>
        </xdr:cNvSpPr>
      </xdr:nvSpPr>
      <xdr:spPr>
        <a:xfrm>
          <a:off x="504825" y="1184910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9" name="WordArt 1"/>
        <xdr:cNvSpPr>
          <a:spLocks/>
        </xdr:cNvSpPr>
      </xdr:nvSpPr>
      <xdr:spPr>
        <a:xfrm>
          <a:off x="504825" y="1184910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0" name="WordArt 1"/>
        <xdr:cNvSpPr>
          <a:spLocks/>
        </xdr:cNvSpPr>
      </xdr:nvSpPr>
      <xdr:spPr>
        <a:xfrm flipV="1">
          <a:off x="533400" y="11849100"/>
          <a:ext cx="3686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1" name="WordArt 1"/>
        <xdr:cNvSpPr>
          <a:spLocks/>
        </xdr:cNvSpPr>
      </xdr:nvSpPr>
      <xdr:spPr>
        <a:xfrm flipV="1">
          <a:off x="533400" y="11849100"/>
          <a:ext cx="3686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2" name="WordArt 1"/>
        <xdr:cNvSpPr>
          <a:spLocks/>
        </xdr:cNvSpPr>
      </xdr:nvSpPr>
      <xdr:spPr>
        <a:xfrm>
          <a:off x="504825" y="1184910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3" name="WordArt 1"/>
        <xdr:cNvSpPr>
          <a:spLocks/>
        </xdr:cNvSpPr>
      </xdr:nvSpPr>
      <xdr:spPr>
        <a:xfrm>
          <a:off x="504825" y="1184910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4" name="WordArt 1"/>
        <xdr:cNvSpPr>
          <a:spLocks/>
        </xdr:cNvSpPr>
      </xdr:nvSpPr>
      <xdr:spPr>
        <a:xfrm>
          <a:off x="504825" y="1184910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7353300"/>
          <a:ext cx="3848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7353300"/>
          <a:ext cx="3819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7353300"/>
          <a:ext cx="3819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7353300"/>
          <a:ext cx="3848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7353300"/>
          <a:ext cx="3848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1</xdr:col>
      <xdr:colOff>0</xdr:colOff>
      <xdr:row>7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7353300"/>
          <a:ext cx="3848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1" name="WordArt 1"/>
        <xdr:cNvSpPr>
          <a:spLocks/>
        </xdr:cNvSpPr>
      </xdr:nvSpPr>
      <xdr:spPr>
        <a:xfrm>
          <a:off x="1123950" y="14658975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1152525" y="14658975"/>
          <a:ext cx="32289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533400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1152525" y="14658975"/>
          <a:ext cx="322897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4" name="WordArt 1"/>
        <xdr:cNvSpPr>
          <a:spLocks/>
        </xdr:cNvSpPr>
      </xdr:nvSpPr>
      <xdr:spPr>
        <a:xfrm>
          <a:off x="1123950" y="14658975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5" name="WordArt 1"/>
        <xdr:cNvSpPr>
          <a:spLocks/>
        </xdr:cNvSpPr>
      </xdr:nvSpPr>
      <xdr:spPr>
        <a:xfrm>
          <a:off x="1123950" y="14658975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6" name="WordArt 1"/>
        <xdr:cNvSpPr>
          <a:spLocks/>
        </xdr:cNvSpPr>
      </xdr:nvSpPr>
      <xdr:spPr>
        <a:xfrm>
          <a:off x="1123950" y="14658975"/>
          <a:ext cx="325755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8153400"/>
          <a:ext cx="6705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8153400"/>
          <a:ext cx="66770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8153400"/>
          <a:ext cx="66770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8153400"/>
          <a:ext cx="6705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8153400"/>
          <a:ext cx="6705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8153400"/>
          <a:ext cx="67056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6115050"/>
          <a:ext cx="3848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WordArt 1"/>
        <xdr:cNvSpPr>
          <a:spLocks/>
        </xdr:cNvSpPr>
      </xdr:nvSpPr>
      <xdr:spPr>
        <a:xfrm flipV="1">
          <a:off x="533400" y="6115050"/>
          <a:ext cx="3819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WordArt 1"/>
        <xdr:cNvSpPr>
          <a:spLocks/>
        </xdr:cNvSpPr>
      </xdr:nvSpPr>
      <xdr:spPr>
        <a:xfrm flipV="1">
          <a:off x="533400" y="6115050"/>
          <a:ext cx="38195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WordArt 1"/>
        <xdr:cNvSpPr>
          <a:spLocks/>
        </xdr:cNvSpPr>
      </xdr:nvSpPr>
      <xdr:spPr>
        <a:xfrm>
          <a:off x="504825" y="6115050"/>
          <a:ext cx="3848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WordArt 1"/>
        <xdr:cNvSpPr>
          <a:spLocks/>
        </xdr:cNvSpPr>
      </xdr:nvSpPr>
      <xdr:spPr>
        <a:xfrm>
          <a:off x="504825" y="6115050"/>
          <a:ext cx="3848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WordArt 1"/>
        <xdr:cNvSpPr>
          <a:spLocks/>
        </xdr:cNvSpPr>
      </xdr:nvSpPr>
      <xdr:spPr>
        <a:xfrm>
          <a:off x="504825" y="6115050"/>
          <a:ext cx="38481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WordArt 1"/>
        <xdr:cNvSpPr>
          <a:spLocks/>
        </xdr:cNvSpPr>
      </xdr:nvSpPr>
      <xdr:spPr>
        <a:xfrm>
          <a:off x="504825" y="10058400"/>
          <a:ext cx="4191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2" name="WordArt 2"/>
        <xdr:cNvSpPr>
          <a:spLocks/>
        </xdr:cNvSpPr>
      </xdr:nvSpPr>
      <xdr:spPr>
        <a:xfrm flipV="1">
          <a:off x="533400" y="10058400"/>
          <a:ext cx="41624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533400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3" name="WordArt 3"/>
        <xdr:cNvSpPr>
          <a:spLocks/>
        </xdr:cNvSpPr>
      </xdr:nvSpPr>
      <xdr:spPr>
        <a:xfrm flipV="1">
          <a:off x="533400" y="10058400"/>
          <a:ext cx="4162425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4" name="WordArt 4"/>
        <xdr:cNvSpPr>
          <a:spLocks/>
        </xdr:cNvSpPr>
      </xdr:nvSpPr>
      <xdr:spPr>
        <a:xfrm>
          <a:off x="504825" y="10058400"/>
          <a:ext cx="4191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5" name="WordArt 5"/>
        <xdr:cNvSpPr>
          <a:spLocks/>
        </xdr:cNvSpPr>
      </xdr:nvSpPr>
      <xdr:spPr>
        <a:xfrm>
          <a:off x="504825" y="10058400"/>
          <a:ext cx="4191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504825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6" name="WordArt 6"/>
        <xdr:cNvSpPr>
          <a:spLocks/>
        </xdr:cNvSpPr>
      </xdr:nvSpPr>
      <xdr:spPr>
        <a:xfrm>
          <a:off x="504825" y="10058400"/>
          <a:ext cx="4191000" cy="0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view="pageBreakPreview" zoomScale="50" zoomScaleNormal="50" zoomScaleSheetLayoutView="50" zoomScalePageLayoutView="0" workbookViewId="0" topLeftCell="A1">
      <selection activeCell="C31" sqref="C31"/>
    </sheetView>
  </sheetViews>
  <sheetFormatPr defaultColWidth="14.7109375" defaultRowHeight="39" customHeight="1"/>
  <cols>
    <col min="1" max="1" width="65.28125" style="9" customWidth="1"/>
    <col min="2" max="3" width="23.7109375" style="2" customWidth="1"/>
    <col min="4" max="5" width="23.28125" style="2" customWidth="1"/>
    <col min="6" max="6" width="24.28125" style="2" customWidth="1"/>
    <col min="7" max="7" width="23.140625" style="1" customWidth="1"/>
    <col min="8" max="8" width="22.8515625" style="1" customWidth="1"/>
    <col min="9" max="10" width="23.7109375" style="1" customWidth="1"/>
    <col min="11" max="11" width="22.8515625" style="1" customWidth="1"/>
    <col min="12" max="12" width="9.140625" style="1" customWidth="1"/>
    <col min="13" max="13" width="25.421875" style="1" customWidth="1"/>
    <col min="14" max="22" width="9.140625" style="1" customWidth="1"/>
    <col min="23" max="248" width="9.140625" style="2" customWidth="1"/>
    <col min="249" max="249" width="7.7109375" style="2" customWidth="1"/>
    <col min="250" max="250" width="21.57421875" style="2" customWidth="1"/>
    <col min="251" max="251" width="72.57421875" style="2" customWidth="1"/>
    <col min="252" max="16384" width="14.7109375" style="2" customWidth="1"/>
  </cols>
  <sheetData>
    <row r="1" spans="1:12" ht="93.75" customHeight="1">
      <c r="A1" s="23"/>
      <c r="B1" s="217"/>
      <c r="C1" s="217"/>
      <c r="D1" s="217"/>
      <c r="E1" s="217"/>
      <c r="F1" s="217"/>
      <c r="G1" s="217" t="s">
        <v>134</v>
      </c>
      <c r="H1" s="217"/>
      <c r="I1" s="217"/>
      <c r="J1" s="217"/>
      <c r="K1" s="217"/>
      <c r="L1" s="22"/>
    </row>
    <row r="2" spans="1:12" ht="36" customHeight="1">
      <c r="A2" s="23"/>
      <c r="B2" s="217"/>
      <c r="C2" s="217"/>
      <c r="D2" s="217"/>
      <c r="E2" s="217"/>
      <c r="F2" s="217"/>
      <c r="G2" s="21"/>
      <c r="H2" s="21"/>
      <c r="I2" s="21"/>
      <c r="J2" s="21"/>
      <c r="K2" s="21"/>
      <c r="L2" s="22"/>
    </row>
    <row r="3" spans="1:11" ht="48" customHeight="1">
      <c r="A3" s="218" t="s">
        <v>148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66" customHeight="1">
      <c r="A4" s="219" t="s">
        <v>9</v>
      </c>
      <c r="B4" s="224" t="s">
        <v>10</v>
      </c>
      <c r="C4" s="225"/>
      <c r="D4" s="225"/>
      <c r="E4" s="225"/>
      <c r="F4" s="226"/>
      <c r="G4" s="224" t="s">
        <v>11</v>
      </c>
      <c r="H4" s="225"/>
      <c r="I4" s="225"/>
      <c r="J4" s="225"/>
      <c r="K4" s="226"/>
    </row>
    <row r="5" spans="1:11" ht="77.25" customHeight="1">
      <c r="A5" s="219"/>
      <c r="B5" s="7" t="s">
        <v>121</v>
      </c>
      <c r="C5" s="7" t="s">
        <v>12</v>
      </c>
      <c r="D5" s="7" t="s">
        <v>19</v>
      </c>
      <c r="E5" s="7" t="s">
        <v>20</v>
      </c>
      <c r="F5" s="7" t="s">
        <v>137</v>
      </c>
      <c r="G5" s="7" t="s">
        <v>121</v>
      </c>
      <c r="H5" s="7" t="s">
        <v>12</v>
      </c>
      <c r="I5" s="7" t="s">
        <v>19</v>
      </c>
      <c r="J5" s="7" t="s">
        <v>20</v>
      </c>
      <c r="K5" s="7" t="s">
        <v>137</v>
      </c>
    </row>
    <row r="6" spans="1:11" ht="41.25" customHeight="1">
      <c r="A6" s="230" t="s">
        <v>110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</row>
    <row r="7" spans="1:11" ht="40.5" customHeight="1">
      <c r="A7" s="231" t="s">
        <v>173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</row>
    <row r="8" spans="1:11" ht="48.75" customHeight="1">
      <c r="A8" s="227" t="s">
        <v>45</v>
      </c>
      <c r="B8" s="228"/>
      <c r="C8" s="228"/>
      <c r="D8" s="228"/>
      <c r="E8" s="228"/>
      <c r="F8" s="228"/>
      <c r="G8" s="228"/>
      <c r="H8" s="228"/>
      <c r="I8" s="228"/>
      <c r="J8" s="228"/>
      <c r="K8" s="229"/>
    </row>
    <row r="9" spans="1:11" ht="111" customHeight="1">
      <c r="A9" s="38" t="s">
        <v>51</v>
      </c>
      <c r="B9" s="8">
        <v>5225</v>
      </c>
      <c r="C9" s="8">
        <v>5225</v>
      </c>
      <c r="D9" s="8">
        <v>5225</v>
      </c>
      <c r="E9" s="8">
        <v>5225</v>
      </c>
      <c r="F9" s="8">
        <v>5225</v>
      </c>
      <c r="G9" s="211">
        <f>'1-ПП1'!G7</f>
        <v>16790.1</v>
      </c>
      <c r="H9" s="211">
        <f>'1-ПП1'!H7</f>
        <v>17481.587</v>
      </c>
      <c r="I9" s="211">
        <f>'1-ПП1'!I7</f>
        <v>19999.543</v>
      </c>
      <c r="J9" s="211">
        <f>'1-ПП1'!J7</f>
        <v>19999.543</v>
      </c>
      <c r="K9" s="211">
        <f>'1-ПП1'!K7</f>
        <v>19999.543</v>
      </c>
    </row>
    <row r="10" spans="1:11" ht="41.25" customHeight="1">
      <c r="A10" s="230" t="s">
        <v>111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</row>
    <row r="11" spans="1:11" ht="45.75" customHeight="1">
      <c r="A11" s="231" t="s">
        <v>172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</row>
    <row r="12" spans="1:11" ht="53.25" customHeight="1">
      <c r="A12" s="227" t="s">
        <v>46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9"/>
    </row>
    <row r="13" spans="1:11" ht="111" customHeight="1">
      <c r="A13" s="144" t="s">
        <v>49</v>
      </c>
      <c r="B13" s="35">
        <v>150</v>
      </c>
      <c r="C13" s="35">
        <v>150</v>
      </c>
      <c r="D13" s="35">
        <v>150</v>
      </c>
      <c r="E13" s="35">
        <v>150</v>
      </c>
      <c r="F13" s="35">
        <v>150</v>
      </c>
      <c r="G13" s="79">
        <f>'1-ПП2'!G8</f>
        <v>8066.436</v>
      </c>
      <c r="H13" s="79">
        <f>'1-ПП2'!H8</f>
        <v>7623.502</v>
      </c>
      <c r="I13" s="79">
        <f>'1-ПП2'!I8</f>
        <v>7994.626</v>
      </c>
      <c r="J13" s="79">
        <f>'1-ПП2'!J8</f>
        <v>7994.626</v>
      </c>
      <c r="K13" s="79">
        <f>'1-ПП2'!K8</f>
        <v>7994.626</v>
      </c>
    </row>
    <row r="14" spans="1:11" ht="42.75" customHeight="1">
      <c r="A14" s="232" t="s">
        <v>112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</row>
    <row r="15" spans="1:11" ht="33.75" customHeight="1">
      <c r="A15" s="220" t="s">
        <v>113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</row>
    <row r="16" spans="1:11" ht="45.75" customHeight="1">
      <c r="A16" s="221" t="s">
        <v>46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3"/>
    </row>
    <row r="17" spans="1:22" ht="117" customHeight="1">
      <c r="A17" s="144" t="s">
        <v>49</v>
      </c>
      <c r="B17" s="35">
        <v>450</v>
      </c>
      <c r="C17" s="35">
        <v>450</v>
      </c>
      <c r="D17" s="35">
        <v>450</v>
      </c>
      <c r="E17" s="35">
        <v>450</v>
      </c>
      <c r="F17" s="35">
        <v>450</v>
      </c>
      <c r="G17" s="79">
        <f>'1-ПП2'!G11</f>
        <v>5570.037</v>
      </c>
      <c r="H17" s="79">
        <f>'1-ПП2'!H11</f>
        <v>5466.326</v>
      </c>
      <c r="I17" s="79">
        <f>'1-ПП2'!I11</f>
        <v>5962.768</v>
      </c>
      <c r="J17" s="79">
        <f>'1-ПП2'!J11</f>
        <v>5962.788</v>
      </c>
      <c r="K17" s="79">
        <f>'1-ПП2'!K11</f>
        <v>5962.788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11" ht="67.5" customHeight="1">
      <c r="A18" s="230" t="s">
        <v>114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</row>
    <row r="19" spans="1:11" ht="39" customHeight="1">
      <c r="A19" s="231" t="s">
        <v>170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</row>
    <row r="20" spans="1:11" ht="48" customHeight="1">
      <c r="A20" s="227" t="s">
        <v>47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9"/>
    </row>
    <row r="21" spans="1:13" ht="106.5" customHeight="1">
      <c r="A21" s="144" t="s">
        <v>50</v>
      </c>
      <c r="B21" s="36">
        <v>3812</v>
      </c>
      <c r="C21" s="36">
        <v>3831</v>
      </c>
      <c r="D21" s="36">
        <v>3850</v>
      </c>
      <c r="E21" s="36">
        <v>3869</v>
      </c>
      <c r="F21" s="36">
        <v>3869</v>
      </c>
      <c r="G21" s="79">
        <f>'1-ПП3'!G8</f>
        <v>6771.74</v>
      </c>
      <c r="H21" s="79">
        <f>'1-ПП3'!H8</f>
        <v>9148.8</v>
      </c>
      <c r="I21" s="79">
        <f>'1-ПП3'!I8</f>
        <v>9564.156</v>
      </c>
      <c r="J21" s="79">
        <f>'1-ПП3'!J8</f>
        <v>9564.156</v>
      </c>
      <c r="K21" s="79">
        <f>'1-ПП3'!K8</f>
        <v>9564.156</v>
      </c>
      <c r="M21" s="81"/>
    </row>
    <row r="22" spans="1:11" ht="57" customHeight="1">
      <c r="A22" s="232" t="s">
        <v>115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</row>
    <row r="23" spans="1:11" ht="39" customHeight="1">
      <c r="A23" s="220" t="s">
        <v>171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</row>
    <row r="24" spans="1:11" ht="37.5" customHeight="1">
      <c r="A24" s="221" t="s">
        <v>47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3"/>
    </row>
    <row r="25" spans="1:11" ht="115.5" customHeight="1">
      <c r="A25" s="144" t="s">
        <v>52</v>
      </c>
      <c r="B25" s="37">
        <v>40</v>
      </c>
      <c r="C25" s="37">
        <v>40</v>
      </c>
      <c r="D25" s="37">
        <v>40</v>
      </c>
      <c r="E25" s="37">
        <v>40</v>
      </c>
      <c r="F25" s="37">
        <v>40</v>
      </c>
      <c r="G25" s="79">
        <f>'1-ПП3'!G11</f>
        <v>6771.74</v>
      </c>
      <c r="H25" s="79">
        <f>'1-ПП3'!H11</f>
        <v>8875.4</v>
      </c>
      <c r="I25" s="79">
        <f>'1-ПП3'!I11</f>
        <v>9725.405</v>
      </c>
      <c r="J25" s="79">
        <f>'1-ПП3'!J11</f>
        <v>9725.405</v>
      </c>
      <c r="K25" s="79">
        <f>'1-ПП3'!K11</f>
        <v>9725.405</v>
      </c>
    </row>
    <row r="26" spans="7:13" ht="39" customHeight="1">
      <c r="G26" s="161"/>
      <c r="H26" s="212">
        <f>H9+H13+H17+H21+H25</f>
        <v>48595.615</v>
      </c>
      <c r="I26" s="212">
        <f>I9+I13+I17+I21+I25</f>
        <v>53246.49800000001</v>
      </c>
      <c r="J26" s="212">
        <f>J9+J13+J17+J21+J25</f>
        <v>53246.518000000004</v>
      </c>
      <c r="K26" s="212">
        <f>K9+K13+K17+K21+K25</f>
        <v>53246.518000000004</v>
      </c>
      <c r="L26" s="213"/>
      <c r="M26" s="214">
        <f>G26+H26+I26+J26+K26</f>
        <v>208335.14900000003</v>
      </c>
    </row>
    <row r="27" spans="7:13" ht="39" customHeight="1">
      <c r="G27" s="162"/>
      <c r="H27" s="215"/>
      <c r="I27" s="213"/>
      <c r="J27" s="213"/>
      <c r="K27" s="213"/>
      <c r="L27" s="213"/>
      <c r="M27" s="213"/>
    </row>
    <row r="28" ht="39" customHeight="1">
      <c r="H28" s="80"/>
    </row>
  </sheetData>
  <sheetProtection/>
  <mergeCells count="21">
    <mergeCell ref="A22:K22"/>
    <mergeCell ref="A11:K11"/>
    <mergeCell ref="A14:K14"/>
    <mergeCell ref="A15:K15"/>
    <mergeCell ref="A18:K18"/>
    <mergeCell ref="A16:K16"/>
    <mergeCell ref="A6:K6"/>
    <mergeCell ref="A7:K7"/>
    <mergeCell ref="A10:K10"/>
    <mergeCell ref="A20:K20"/>
    <mergeCell ref="A19:K19"/>
    <mergeCell ref="B1:F2"/>
    <mergeCell ref="A3:K3"/>
    <mergeCell ref="A4:A5"/>
    <mergeCell ref="G1:K1"/>
    <mergeCell ref="A23:K23"/>
    <mergeCell ref="A24:K24"/>
    <mergeCell ref="B4:F4"/>
    <mergeCell ref="G4:K4"/>
    <mergeCell ref="A8:K8"/>
    <mergeCell ref="A12:K12"/>
  </mergeCells>
  <printOptions/>
  <pageMargins left="0.26" right="0.25" top="0.45" bottom="0.48" header="0.24" footer="0.28"/>
  <pageSetup fitToHeight="3" horizontalDpi="600" verticalDpi="600" orientation="landscape" paperSize="9" scale="47" r:id="rId2"/>
  <rowBreaks count="1" manualBreakCount="1">
    <brk id="17" max="10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view="pageBreakPreview" zoomScale="50" zoomScaleNormal="50" zoomScaleSheetLayoutView="50" zoomScalePageLayoutView="0" workbookViewId="0" topLeftCell="A1">
      <selection activeCell="A2" sqref="A2"/>
    </sheetView>
  </sheetViews>
  <sheetFormatPr defaultColWidth="14.7109375" defaultRowHeight="39" customHeight="1"/>
  <cols>
    <col min="1" max="1" width="65.28125" style="9" customWidth="1"/>
    <col min="2" max="3" width="23.7109375" style="2" customWidth="1"/>
    <col min="4" max="5" width="23.28125" style="2" customWidth="1"/>
    <col min="6" max="6" width="24.28125" style="2" customWidth="1"/>
    <col min="7" max="7" width="23.140625" style="1" customWidth="1"/>
    <col min="8" max="8" width="25.421875" style="1" customWidth="1"/>
    <col min="9" max="10" width="28.8515625" style="1" customWidth="1"/>
    <col min="11" max="11" width="27.421875" style="1" customWidth="1"/>
    <col min="12" max="12" width="9.140625" style="1" customWidth="1"/>
    <col min="13" max="13" width="8.57421875" style="1" customWidth="1"/>
    <col min="14" max="22" width="9.140625" style="1" customWidth="1"/>
    <col min="23" max="248" width="9.140625" style="2" customWidth="1"/>
    <col min="249" max="249" width="7.7109375" style="2" customWidth="1"/>
    <col min="250" max="250" width="21.57421875" style="2" customWidth="1"/>
    <col min="251" max="251" width="72.57421875" style="2" customWidth="1"/>
    <col min="252" max="16384" width="14.7109375" style="2" customWidth="1"/>
  </cols>
  <sheetData>
    <row r="1" spans="1:12" ht="141.75" customHeight="1">
      <c r="A1" s="23"/>
      <c r="B1" s="21"/>
      <c r="C1" s="21"/>
      <c r="D1" s="21"/>
      <c r="E1" s="21"/>
      <c r="F1" s="21"/>
      <c r="G1" s="217" t="s">
        <v>177</v>
      </c>
      <c r="H1" s="217"/>
      <c r="I1" s="217"/>
      <c r="J1" s="217"/>
      <c r="K1" s="217"/>
      <c r="L1" s="21"/>
    </row>
    <row r="2" spans="1:12" ht="36" customHeight="1">
      <c r="A2" s="23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1" ht="48" customHeight="1">
      <c r="A3" s="275" t="s">
        <v>108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66" customHeight="1">
      <c r="A4" s="219" t="s">
        <v>9</v>
      </c>
      <c r="B4" s="246" t="s">
        <v>10</v>
      </c>
      <c r="C4" s="246"/>
      <c r="D4" s="246"/>
      <c r="E4" s="246"/>
      <c r="F4" s="246"/>
      <c r="G4" s="246" t="s">
        <v>11</v>
      </c>
      <c r="H4" s="246"/>
      <c r="I4" s="246"/>
      <c r="J4" s="246"/>
      <c r="K4" s="246"/>
    </row>
    <row r="5" spans="1:11" ht="189.75" customHeight="1">
      <c r="A5" s="219"/>
      <c r="B5" s="7" t="s">
        <v>121</v>
      </c>
      <c r="C5" s="7" t="s">
        <v>12</v>
      </c>
      <c r="D5" s="7" t="s">
        <v>19</v>
      </c>
      <c r="E5" s="7" t="s">
        <v>20</v>
      </c>
      <c r="F5" s="7" t="s">
        <v>137</v>
      </c>
      <c r="G5" s="7" t="s">
        <v>121</v>
      </c>
      <c r="H5" s="7" t="s">
        <v>12</v>
      </c>
      <c r="I5" s="7" t="s">
        <v>19</v>
      </c>
      <c r="J5" s="7" t="s">
        <v>20</v>
      </c>
      <c r="K5" s="7" t="s">
        <v>137</v>
      </c>
    </row>
    <row r="6" spans="1:11" ht="67.5" customHeight="1">
      <c r="A6" s="265" t="s">
        <v>114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</row>
    <row r="7" spans="1:11" ht="39" customHeight="1">
      <c r="A7" s="266" t="s">
        <v>170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</row>
    <row r="8" spans="1:13" ht="106.5" customHeight="1">
      <c r="A8" s="144" t="s">
        <v>50</v>
      </c>
      <c r="B8" s="36">
        <v>3812</v>
      </c>
      <c r="C8" s="36">
        <v>3831</v>
      </c>
      <c r="D8" s="36">
        <v>3850</v>
      </c>
      <c r="E8" s="36">
        <v>3869</v>
      </c>
      <c r="F8" s="36">
        <v>3869</v>
      </c>
      <c r="G8" s="79">
        <v>6771.74</v>
      </c>
      <c r="H8" s="79">
        <v>9148.8</v>
      </c>
      <c r="I8" s="79">
        <v>9564.156</v>
      </c>
      <c r="J8" s="79">
        <v>9564.156</v>
      </c>
      <c r="K8" s="79">
        <v>9564.156</v>
      </c>
      <c r="M8" s="81"/>
    </row>
    <row r="9" spans="1:11" ht="76.5" customHeight="1">
      <c r="A9" s="282" t="s">
        <v>115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</row>
    <row r="10" spans="1:11" ht="39" customHeight="1">
      <c r="A10" s="281" t="s">
        <v>171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</row>
    <row r="11" spans="1:11" ht="115.5" customHeight="1">
      <c r="A11" s="144" t="s">
        <v>52</v>
      </c>
      <c r="B11" s="37">
        <v>40</v>
      </c>
      <c r="C11" s="37">
        <v>40</v>
      </c>
      <c r="D11" s="37">
        <v>40</v>
      </c>
      <c r="E11" s="37">
        <v>40</v>
      </c>
      <c r="F11" s="37">
        <v>40</v>
      </c>
      <c r="G11" s="79">
        <v>6771.74</v>
      </c>
      <c r="H11" s="79">
        <v>8875.4</v>
      </c>
      <c r="I11" s="79">
        <v>9725.405</v>
      </c>
      <c r="J11" s="79">
        <v>9725.405</v>
      </c>
      <c r="K11" s="79">
        <v>9725.405</v>
      </c>
    </row>
    <row r="12" spans="1:11" ht="39" customHeight="1">
      <c r="A12" s="27"/>
      <c r="B12" s="1"/>
      <c r="C12" s="1"/>
      <c r="D12" s="1"/>
      <c r="E12" s="1"/>
      <c r="F12" s="1"/>
      <c r="G12" s="216">
        <f>G8+G11</f>
        <v>13543.48</v>
      </c>
      <c r="H12" s="216">
        <f>H8+H11</f>
        <v>18024.199999999997</v>
      </c>
      <c r="I12" s="216">
        <f>I8+I11</f>
        <v>19289.561</v>
      </c>
      <c r="J12" s="216">
        <f>J8+J11</f>
        <v>19289.561</v>
      </c>
      <c r="K12" s="216">
        <f>K8+K11</f>
        <v>19289.561</v>
      </c>
    </row>
    <row r="13" spans="1:11" ht="39" customHeight="1">
      <c r="A13" s="27"/>
      <c r="B13" s="1"/>
      <c r="C13" s="1"/>
      <c r="D13" s="1"/>
      <c r="E13" s="1"/>
      <c r="F13" s="1"/>
      <c r="G13" s="213"/>
      <c r="H13" s="215"/>
      <c r="I13" s="213"/>
      <c r="J13" s="213"/>
      <c r="K13" s="213"/>
    </row>
    <row r="14" ht="39" customHeight="1">
      <c r="H14" s="80"/>
    </row>
  </sheetData>
  <sheetProtection/>
  <mergeCells count="9">
    <mergeCell ref="A10:K10"/>
    <mergeCell ref="A6:K6"/>
    <mergeCell ref="A7:K7"/>
    <mergeCell ref="A3:K3"/>
    <mergeCell ref="A4:A5"/>
    <mergeCell ref="G1:K1"/>
    <mergeCell ref="B4:F4"/>
    <mergeCell ref="G4:K4"/>
    <mergeCell ref="A9:K9"/>
  </mergeCells>
  <printOptions/>
  <pageMargins left="0.32" right="0.44" top="0.7" bottom="1" header="0.5" footer="0.5"/>
  <pageSetup fitToHeight="1" fitToWidth="1" horizontalDpi="600" verticalDpi="600" orientation="landscape" paperSize="9" scale="4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view="pageBreakPreview" zoomScale="45" zoomScaleNormal="45" zoomScaleSheetLayoutView="45" zoomScalePageLayoutView="0" workbookViewId="0" topLeftCell="J1">
      <selection activeCell="U8" sqref="U8"/>
    </sheetView>
  </sheetViews>
  <sheetFormatPr defaultColWidth="9.140625" defaultRowHeight="39" customHeight="1"/>
  <cols>
    <col min="1" max="1" width="8.140625" style="2" customWidth="1"/>
    <col min="2" max="2" width="56.421875" style="9" customWidth="1"/>
    <col min="3" max="3" width="34.140625" style="9" customWidth="1"/>
    <col min="4" max="4" width="10.7109375" style="9" customWidth="1"/>
    <col min="5" max="5" width="11.8515625" style="9" customWidth="1"/>
    <col min="6" max="6" width="17.00390625" style="9" customWidth="1"/>
    <col min="7" max="7" width="11.28125" style="9" customWidth="1"/>
    <col min="8" max="8" width="32.140625" style="9" customWidth="1"/>
    <col min="9" max="9" width="17.57421875" style="2" customWidth="1"/>
    <col min="10" max="10" width="18.28125" style="2" customWidth="1"/>
    <col min="11" max="11" width="26.00390625" style="2" customWidth="1"/>
    <col min="12" max="13" width="17.28125" style="2" customWidth="1"/>
    <col min="14" max="14" width="22.8515625" style="2" customWidth="1"/>
    <col min="15" max="15" width="17.421875" style="1" customWidth="1"/>
    <col min="16" max="16" width="18.00390625" style="1" customWidth="1"/>
    <col min="17" max="17" width="25.7109375" style="1" customWidth="1"/>
    <col min="18" max="18" width="14.00390625" style="1" customWidth="1"/>
    <col min="19" max="19" width="25.28125" style="1" customWidth="1"/>
    <col min="20" max="20" width="16.00390625" style="1" customWidth="1"/>
    <col min="21" max="21" width="17.7109375" style="1" customWidth="1"/>
    <col min="22" max="22" width="20.8515625" style="1" customWidth="1"/>
    <col min="23" max="23" width="15.140625" style="1" customWidth="1"/>
    <col min="24" max="24" width="24.8515625" style="1" customWidth="1"/>
    <col min="25" max="25" width="13.7109375" style="1" customWidth="1"/>
    <col min="26" max="26" width="12.8515625" style="1" customWidth="1"/>
    <col min="27" max="27" width="18.28125" style="1" customWidth="1"/>
    <col min="28" max="28" width="15.7109375" style="1" customWidth="1"/>
    <col min="29" max="29" width="25.140625" style="1" customWidth="1"/>
    <col min="30" max="30" width="26.57421875" style="1" customWidth="1"/>
    <col min="31" max="16384" width="9.140625" style="2" customWidth="1"/>
  </cols>
  <sheetData>
    <row r="1" spans="1:30" ht="129.75" customHeight="1">
      <c r="A1" s="21"/>
      <c r="B1" s="23"/>
      <c r="C1" s="23"/>
      <c r="D1" s="23"/>
      <c r="E1" s="23"/>
      <c r="F1" s="23"/>
      <c r="G1" s="23"/>
      <c r="H1" s="23"/>
      <c r="I1" s="217"/>
      <c r="J1" s="217"/>
      <c r="K1" s="217"/>
      <c r="L1" s="217"/>
      <c r="M1" s="217"/>
      <c r="N1" s="217"/>
      <c r="O1" s="217"/>
      <c r="P1" s="24"/>
      <c r="Q1" s="21"/>
      <c r="R1" s="21"/>
      <c r="S1" s="21"/>
      <c r="T1" s="21"/>
      <c r="U1" s="21"/>
      <c r="V1" s="21"/>
      <c r="W1" s="217" t="s">
        <v>212</v>
      </c>
      <c r="X1" s="217"/>
      <c r="Y1" s="217"/>
      <c r="Z1" s="217"/>
      <c r="AA1" s="217"/>
      <c r="AB1" s="217"/>
      <c r="AC1" s="217"/>
      <c r="AD1" s="217"/>
    </row>
    <row r="2" spans="1:30" ht="34.5" customHeight="1">
      <c r="A2" s="25"/>
      <c r="B2" s="23"/>
      <c r="C2" s="23"/>
      <c r="D2" s="23"/>
      <c r="E2" s="23"/>
      <c r="F2" s="23"/>
      <c r="G2" s="23"/>
      <c r="H2" s="23"/>
      <c r="I2" s="217"/>
      <c r="J2" s="217"/>
      <c r="K2" s="217"/>
      <c r="L2" s="217"/>
      <c r="M2" s="217"/>
      <c r="N2" s="217"/>
      <c r="O2" s="217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ht="48" customHeight="1">
      <c r="A3" s="275" t="s">
        <v>53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13"/>
      <c r="Z3" s="13"/>
      <c r="AA3" s="13"/>
      <c r="AB3" s="13"/>
      <c r="AC3" s="13"/>
      <c r="AD3" s="24"/>
    </row>
    <row r="4" spans="1:30" ht="66" customHeight="1">
      <c r="A4" s="233" t="s">
        <v>23</v>
      </c>
      <c r="B4" s="233" t="s">
        <v>133</v>
      </c>
      <c r="C4" s="219" t="s">
        <v>169</v>
      </c>
      <c r="D4" s="288" t="s">
        <v>33</v>
      </c>
      <c r="E4" s="289"/>
      <c r="F4" s="289"/>
      <c r="G4" s="290"/>
      <c r="H4" s="233" t="s">
        <v>18</v>
      </c>
      <c r="I4" s="246" t="s">
        <v>12</v>
      </c>
      <c r="J4" s="246"/>
      <c r="K4" s="246"/>
      <c r="L4" s="246"/>
      <c r="M4" s="246"/>
      <c r="N4" s="246"/>
      <c r="O4" s="246" t="s">
        <v>19</v>
      </c>
      <c r="P4" s="246"/>
      <c r="Q4" s="246"/>
      <c r="R4" s="246"/>
      <c r="S4" s="246"/>
      <c r="T4" s="246" t="s">
        <v>20</v>
      </c>
      <c r="U4" s="246"/>
      <c r="V4" s="246"/>
      <c r="W4" s="246"/>
      <c r="X4" s="246"/>
      <c r="Y4" s="246" t="s">
        <v>137</v>
      </c>
      <c r="Z4" s="246"/>
      <c r="AA4" s="246"/>
      <c r="AB4" s="246"/>
      <c r="AC4" s="246"/>
      <c r="AD4" s="233" t="s">
        <v>29</v>
      </c>
    </row>
    <row r="5" spans="1:30" ht="66" customHeight="1">
      <c r="A5" s="244"/>
      <c r="B5" s="244"/>
      <c r="C5" s="219"/>
      <c r="D5" s="291"/>
      <c r="E5" s="292"/>
      <c r="F5" s="292"/>
      <c r="G5" s="293"/>
      <c r="H5" s="244"/>
      <c r="I5" s="224" t="s">
        <v>32</v>
      </c>
      <c r="J5" s="225"/>
      <c r="K5" s="225"/>
      <c r="L5" s="225"/>
      <c r="M5" s="225"/>
      <c r="N5" s="226"/>
      <c r="O5" s="224" t="s">
        <v>32</v>
      </c>
      <c r="P5" s="225"/>
      <c r="Q5" s="225"/>
      <c r="R5" s="225"/>
      <c r="S5" s="226"/>
      <c r="T5" s="224" t="s">
        <v>32</v>
      </c>
      <c r="U5" s="225"/>
      <c r="V5" s="225"/>
      <c r="W5" s="225"/>
      <c r="X5" s="226"/>
      <c r="Y5" s="224" t="s">
        <v>32</v>
      </c>
      <c r="Z5" s="225"/>
      <c r="AA5" s="225"/>
      <c r="AB5" s="225"/>
      <c r="AC5" s="226"/>
      <c r="AD5" s="244"/>
    </row>
    <row r="6" spans="1:30" ht="107.25" customHeight="1">
      <c r="A6" s="244"/>
      <c r="B6" s="244"/>
      <c r="C6" s="219"/>
      <c r="D6" s="294"/>
      <c r="E6" s="295"/>
      <c r="F6" s="295"/>
      <c r="G6" s="296"/>
      <c r="H6" s="234"/>
      <c r="I6" s="233" t="s">
        <v>14</v>
      </c>
      <c r="J6" s="233" t="s">
        <v>15</v>
      </c>
      <c r="K6" s="233" t="s">
        <v>13</v>
      </c>
      <c r="L6" s="233" t="s">
        <v>16</v>
      </c>
      <c r="M6" s="233" t="s">
        <v>196</v>
      </c>
      <c r="N6" s="7" t="s">
        <v>17</v>
      </c>
      <c r="O6" s="233" t="s">
        <v>14</v>
      </c>
      <c r="P6" s="233" t="s">
        <v>15</v>
      </c>
      <c r="Q6" s="233" t="s">
        <v>13</v>
      </c>
      <c r="R6" s="233" t="s">
        <v>16</v>
      </c>
      <c r="S6" s="7" t="s">
        <v>21</v>
      </c>
      <c r="T6" s="233" t="s">
        <v>14</v>
      </c>
      <c r="U6" s="233" t="s">
        <v>15</v>
      </c>
      <c r="V6" s="233" t="s">
        <v>13</v>
      </c>
      <c r="W6" s="233" t="s">
        <v>16</v>
      </c>
      <c r="X6" s="7" t="s">
        <v>22</v>
      </c>
      <c r="Y6" s="233" t="s">
        <v>14</v>
      </c>
      <c r="Z6" s="233" t="s">
        <v>15</v>
      </c>
      <c r="AA6" s="233" t="s">
        <v>13</v>
      </c>
      <c r="AB6" s="233" t="s">
        <v>16</v>
      </c>
      <c r="AC6" s="7" t="s">
        <v>138</v>
      </c>
      <c r="AD6" s="244"/>
    </row>
    <row r="7" spans="1:30" ht="30.75" customHeight="1">
      <c r="A7" s="234"/>
      <c r="B7" s="234"/>
      <c r="C7" s="219"/>
      <c r="D7" s="68" t="s">
        <v>31</v>
      </c>
      <c r="E7" s="68" t="s">
        <v>34</v>
      </c>
      <c r="F7" s="68" t="s">
        <v>35</v>
      </c>
      <c r="G7" s="68" t="s">
        <v>36</v>
      </c>
      <c r="H7" s="26" t="s">
        <v>144</v>
      </c>
      <c r="I7" s="234"/>
      <c r="J7" s="234"/>
      <c r="K7" s="234"/>
      <c r="L7" s="234"/>
      <c r="M7" s="234"/>
      <c r="N7" s="7" t="s">
        <v>44</v>
      </c>
      <c r="O7" s="234"/>
      <c r="P7" s="234"/>
      <c r="Q7" s="234"/>
      <c r="R7" s="234"/>
      <c r="S7" s="7" t="s">
        <v>38</v>
      </c>
      <c r="T7" s="234"/>
      <c r="U7" s="234"/>
      <c r="V7" s="234"/>
      <c r="W7" s="234"/>
      <c r="X7" s="7" t="s">
        <v>43</v>
      </c>
      <c r="Y7" s="234"/>
      <c r="Z7" s="234"/>
      <c r="AA7" s="234"/>
      <c r="AB7" s="234"/>
      <c r="AC7" s="7" t="s">
        <v>143</v>
      </c>
      <c r="AD7" s="234"/>
    </row>
    <row r="8" spans="1:30" ht="26.25" customHeight="1">
      <c r="A8" s="8">
        <v>1</v>
      </c>
      <c r="B8" s="7">
        <v>2</v>
      </c>
      <c r="C8" s="39">
        <v>3</v>
      </c>
      <c r="D8" s="7">
        <v>4</v>
      </c>
      <c r="E8" s="7">
        <v>5</v>
      </c>
      <c r="F8" s="7">
        <v>6</v>
      </c>
      <c r="G8" s="7">
        <v>7</v>
      </c>
      <c r="H8" s="26">
        <v>8</v>
      </c>
      <c r="I8" s="18">
        <v>9</v>
      </c>
      <c r="J8" s="7">
        <v>10</v>
      </c>
      <c r="K8" s="7">
        <v>11</v>
      </c>
      <c r="L8" s="7">
        <v>12</v>
      </c>
      <c r="M8" s="7"/>
      <c r="N8" s="7">
        <v>13</v>
      </c>
      <c r="O8" s="18">
        <v>14</v>
      </c>
      <c r="P8" s="7">
        <v>15</v>
      </c>
      <c r="Q8" s="7">
        <v>16</v>
      </c>
      <c r="R8" s="7">
        <v>17</v>
      </c>
      <c r="S8" s="7">
        <v>18</v>
      </c>
      <c r="T8" s="18">
        <v>19</v>
      </c>
      <c r="U8" s="7">
        <v>20</v>
      </c>
      <c r="V8" s="7">
        <v>21</v>
      </c>
      <c r="W8" s="7">
        <v>22</v>
      </c>
      <c r="X8" s="7">
        <v>23</v>
      </c>
      <c r="Y8" s="18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26" customHeight="1">
      <c r="A9" s="70"/>
      <c r="B9" s="151" t="s">
        <v>142</v>
      </c>
      <c r="C9" s="151" t="s">
        <v>64</v>
      </c>
      <c r="D9" s="155" t="s">
        <v>160</v>
      </c>
      <c r="E9" s="155" t="s">
        <v>150</v>
      </c>
      <c r="F9" s="151"/>
      <c r="G9" s="151"/>
      <c r="H9" s="156">
        <f>N9+S9+X9+AC9</f>
        <v>82765.133</v>
      </c>
      <c r="I9" s="159">
        <f>I12+I14+I17</f>
        <v>0</v>
      </c>
      <c r="J9" s="159">
        <f>J12+J14+J17</f>
        <v>0</v>
      </c>
      <c r="K9" s="159">
        <f>K12+K14+K17</f>
        <v>18024.199999999997</v>
      </c>
      <c r="L9" s="166">
        <f>L12+L14+L17</f>
        <v>432.25</v>
      </c>
      <c r="M9" s="159">
        <f>M12+M14+M17</f>
        <v>5000</v>
      </c>
      <c r="N9" s="159">
        <f>SUM(I9:M9)</f>
        <v>23456.449999999997</v>
      </c>
      <c r="O9" s="159">
        <f>O12+O14+O17</f>
        <v>0</v>
      </c>
      <c r="P9" s="159">
        <f>P12+P14+P17</f>
        <v>0</v>
      </c>
      <c r="Q9" s="168">
        <f>Q12+Q14+Q17</f>
        <v>19289.561</v>
      </c>
      <c r="R9" s="166">
        <f>R12+R14+R17</f>
        <v>480</v>
      </c>
      <c r="S9" s="168">
        <f>SUM(O9:R9)</f>
        <v>19769.561</v>
      </c>
      <c r="T9" s="159">
        <f>T12+T14+T17</f>
        <v>0</v>
      </c>
      <c r="U9" s="159">
        <f>U12+U14+U17</f>
        <v>0</v>
      </c>
      <c r="V9" s="168">
        <f>V12+V14+V17</f>
        <v>19289.561</v>
      </c>
      <c r="W9" s="159">
        <f>W12+W14+W17</f>
        <v>480</v>
      </c>
      <c r="X9" s="168">
        <f>SUM(T9:W9)</f>
        <v>19769.561</v>
      </c>
      <c r="Y9" s="159">
        <f>Y12+Y14+Y17</f>
        <v>0</v>
      </c>
      <c r="Z9" s="159">
        <f>Z12+Z14+Z17</f>
        <v>0</v>
      </c>
      <c r="AA9" s="168">
        <f>AA12+AA14+AA17</f>
        <v>19289.561</v>
      </c>
      <c r="AB9" s="159">
        <f>AB12+AB14+AB17</f>
        <v>480</v>
      </c>
      <c r="AC9" s="168">
        <f>SUM(Y9:AB9)</f>
        <v>19769.561</v>
      </c>
      <c r="AD9" s="151"/>
    </row>
    <row r="10" spans="1:30" ht="29.25" customHeight="1">
      <c r="A10" s="42"/>
      <c r="B10" s="227" t="s">
        <v>132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9"/>
    </row>
    <row r="11" spans="1:30" ht="29.25" customHeight="1">
      <c r="A11" s="42" t="s">
        <v>24</v>
      </c>
      <c r="B11" s="227" t="s">
        <v>61</v>
      </c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9"/>
    </row>
    <row r="12" spans="1:38" ht="216.75" customHeight="1">
      <c r="A12" s="64" t="s">
        <v>62</v>
      </c>
      <c r="B12" s="47" t="s">
        <v>63</v>
      </c>
      <c r="C12" s="3" t="s">
        <v>64</v>
      </c>
      <c r="D12" s="66" t="s">
        <v>160</v>
      </c>
      <c r="E12" s="66" t="s">
        <v>150</v>
      </c>
      <c r="F12" s="67"/>
      <c r="G12" s="66"/>
      <c r="H12" s="120">
        <f>N12+S12+X12+AC12</f>
        <v>39658.639</v>
      </c>
      <c r="I12" s="121">
        <f>I13</f>
        <v>0</v>
      </c>
      <c r="J12" s="121">
        <f>J13</f>
        <v>0</v>
      </c>
      <c r="K12" s="121">
        <f>K13</f>
        <v>9148.8</v>
      </c>
      <c r="L12" s="121">
        <f>L13</f>
        <v>432.25</v>
      </c>
      <c r="M12" s="121">
        <f>M13</f>
        <v>0</v>
      </c>
      <c r="N12" s="121">
        <f>SUM(I12:M12)</f>
        <v>9581.05</v>
      </c>
      <c r="O12" s="121">
        <f>O13</f>
        <v>0</v>
      </c>
      <c r="P12" s="121">
        <f>P13</f>
        <v>0</v>
      </c>
      <c r="Q12" s="121">
        <f>Q13</f>
        <v>9564.156</v>
      </c>
      <c r="R12" s="121">
        <f>R13</f>
        <v>461.707</v>
      </c>
      <c r="S12" s="121">
        <f>SUM(O12:R12)</f>
        <v>10025.863000000001</v>
      </c>
      <c r="T12" s="121">
        <f>T13</f>
        <v>0</v>
      </c>
      <c r="U12" s="121">
        <f>U13</f>
        <v>0</v>
      </c>
      <c r="V12" s="121">
        <f>V13</f>
        <v>9564.156</v>
      </c>
      <c r="W12" s="121">
        <f>W13</f>
        <v>461.707</v>
      </c>
      <c r="X12" s="121">
        <f>SUM(T12:W12)</f>
        <v>10025.863000000001</v>
      </c>
      <c r="Y12" s="121">
        <f>Y13</f>
        <v>0</v>
      </c>
      <c r="Z12" s="121">
        <f>Z13</f>
        <v>0</v>
      </c>
      <c r="AA12" s="121">
        <f>AA13</f>
        <v>9564.156</v>
      </c>
      <c r="AB12" s="121">
        <f>AB13</f>
        <v>461.707</v>
      </c>
      <c r="AC12" s="121">
        <f>SUM(Y12:AB12)</f>
        <v>10025.863000000001</v>
      </c>
      <c r="AD12" s="65" t="s">
        <v>178</v>
      </c>
      <c r="AE12" s="61"/>
      <c r="AF12" s="61"/>
      <c r="AG12" s="61"/>
      <c r="AH12" s="61"/>
      <c r="AI12" s="61"/>
      <c r="AJ12" s="61"/>
      <c r="AK12" s="61"/>
      <c r="AL12" s="61"/>
    </row>
    <row r="13" spans="1:38" ht="51.75" customHeight="1">
      <c r="A13" s="64"/>
      <c r="B13" s="47"/>
      <c r="C13" s="3"/>
      <c r="D13" s="66" t="s">
        <v>160</v>
      </c>
      <c r="E13" s="66" t="s">
        <v>150</v>
      </c>
      <c r="F13" s="67" t="s">
        <v>161</v>
      </c>
      <c r="G13" s="66" t="s">
        <v>163</v>
      </c>
      <c r="H13" s="120">
        <f>N13+S13+X13+AC13</f>
        <v>39658.639</v>
      </c>
      <c r="I13" s="157"/>
      <c r="J13" s="157"/>
      <c r="K13" s="157">
        <v>9148.8</v>
      </c>
      <c r="L13" s="157">
        <v>432.25</v>
      </c>
      <c r="M13" s="157"/>
      <c r="N13" s="121">
        <f>SUM(I13:M13)</f>
        <v>9581.05</v>
      </c>
      <c r="O13" s="157"/>
      <c r="P13" s="157"/>
      <c r="Q13" s="167">
        <v>9564.156</v>
      </c>
      <c r="R13" s="167">
        <v>461.707</v>
      </c>
      <c r="S13" s="121">
        <f>SUM(O13:R13)</f>
        <v>10025.863000000001</v>
      </c>
      <c r="T13" s="158"/>
      <c r="U13" s="157"/>
      <c r="V13" s="167">
        <v>9564.156</v>
      </c>
      <c r="W13" s="167">
        <v>461.707</v>
      </c>
      <c r="X13" s="121">
        <f>SUM(T13:W13)</f>
        <v>10025.863000000001</v>
      </c>
      <c r="Y13" s="157"/>
      <c r="Z13" s="157"/>
      <c r="AA13" s="167">
        <v>9564.156</v>
      </c>
      <c r="AB13" s="167">
        <v>461.707</v>
      </c>
      <c r="AC13" s="121">
        <f>SUM(Y13:AB13)</f>
        <v>10025.863000000001</v>
      </c>
      <c r="AD13" s="65"/>
      <c r="AE13" s="61"/>
      <c r="AF13" s="61"/>
      <c r="AG13" s="61"/>
      <c r="AH13" s="61"/>
      <c r="AI13" s="61"/>
      <c r="AJ13" s="61"/>
      <c r="AK13" s="61"/>
      <c r="AL13" s="61"/>
    </row>
    <row r="14" spans="1:38" ht="283.5" customHeight="1">
      <c r="A14" s="64" t="s">
        <v>65</v>
      </c>
      <c r="B14" s="65" t="s">
        <v>66</v>
      </c>
      <c r="C14" s="3" t="s">
        <v>64</v>
      </c>
      <c r="D14" s="66" t="s">
        <v>160</v>
      </c>
      <c r="E14" s="66" t="s">
        <v>150</v>
      </c>
      <c r="F14" s="67"/>
      <c r="G14" s="66"/>
      <c r="H14" s="120">
        <f>N14+S14+X14+AC14</f>
        <v>38106.494</v>
      </c>
      <c r="I14" s="121">
        <f>I15</f>
        <v>0</v>
      </c>
      <c r="J14" s="121">
        <f>J15</f>
        <v>0</v>
      </c>
      <c r="K14" s="121">
        <f>K15</f>
        <v>8875.4</v>
      </c>
      <c r="L14" s="121">
        <f>L15</f>
        <v>0</v>
      </c>
      <c r="M14" s="121">
        <f>M15</f>
        <v>0</v>
      </c>
      <c r="N14" s="121">
        <f>SUM(I14:M14)</f>
        <v>8875.4</v>
      </c>
      <c r="O14" s="121">
        <f>O15</f>
        <v>0</v>
      </c>
      <c r="P14" s="121">
        <f>P15</f>
        <v>0</v>
      </c>
      <c r="Q14" s="121">
        <f>Q15</f>
        <v>9725.405</v>
      </c>
      <c r="R14" s="121">
        <f>R15</f>
        <v>18.293</v>
      </c>
      <c r="S14" s="121">
        <f>SUM(O14:R14)</f>
        <v>9743.698</v>
      </c>
      <c r="T14" s="121">
        <f>T15</f>
        <v>0</v>
      </c>
      <c r="U14" s="121">
        <f>U15</f>
        <v>0</v>
      </c>
      <c r="V14" s="121">
        <f>V15</f>
        <v>9725.405</v>
      </c>
      <c r="W14" s="121">
        <f>W15</f>
        <v>18.293</v>
      </c>
      <c r="X14" s="121">
        <f>SUM(T14:W14)</f>
        <v>9743.698</v>
      </c>
      <c r="Y14" s="121">
        <f>Y15</f>
        <v>0</v>
      </c>
      <c r="Z14" s="121">
        <f>Z15</f>
        <v>0</v>
      </c>
      <c r="AA14" s="121">
        <f>AA15</f>
        <v>9725.405</v>
      </c>
      <c r="AB14" s="121">
        <f>AB15</f>
        <v>18.293</v>
      </c>
      <c r="AC14" s="121">
        <f>SUM(Y14:AB14)</f>
        <v>9743.698</v>
      </c>
      <c r="AD14" s="65" t="s">
        <v>183</v>
      </c>
      <c r="AE14" s="61"/>
      <c r="AF14" s="61"/>
      <c r="AG14" s="61"/>
      <c r="AH14" s="61"/>
      <c r="AI14" s="61"/>
      <c r="AJ14" s="61"/>
      <c r="AK14" s="61"/>
      <c r="AL14" s="61"/>
    </row>
    <row r="15" spans="1:38" ht="60" customHeight="1">
      <c r="A15" s="64"/>
      <c r="B15" s="65"/>
      <c r="C15" s="3"/>
      <c r="D15" s="66" t="s">
        <v>160</v>
      </c>
      <c r="E15" s="66" t="s">
        <v>150</v>
      </c>
      <c r="F15" s="67" t="s">
        <v>162</v>
      </c>
      <c r="G15" s="66" t="s">
        <v>163</v>
      </c>
      <c r="H15" s="120">
        <f>N15+S15+X15+AC15</f>
        <v>38106.494</v>
      </c>
      <c r="I15" s="157"/>
      <c r="J15" s="157"/>
      <c r="K15" s="157">
        <v>8875.4</v>
      </c>
      <c r="L15" s="188"/>
      <c r="M15" s="157"/>
      <c r="N15" s="121">
        <f>SUM(I15:M15)</f>
        <v>8875.4</v>
      </c>
      <c r="O15" s="157"/>
      <c r="P15" s="157"/>
      <c r="Q15" s="167">
        <v>9725.405</v>
      </c>
      <c r="R15" s="167">
        <v>18.293</v>
      </c>
      <c r="S15" s="121">
        <f>SUM(O15:R15)</f>
        <v>9743.698</v>
      </c>
      <c r="T15" s="157"/>
      <c r="U15" s="157"/>
      <c r="V15" s="167">
        <v>9725.405</v>
      </c>
      <c r="W15" s="167">
        <v>18.293</v>
      </c>
      <c r="X15" s="121">
        <f>SUM(T15:W15)</f>
        <v>9743.698</v>
      </c>
      <c r="Y15" s="157"/>
      <c r="Z15" s="157"/>
      <c r="AA15" s="167">
        <v>9725.405</v>
      </c>
      <c r="AB15" s="167">
        <v>18.293</v>
      </c>
      <c r="AC15" s="121">
        <f>SUM(Y15:AB15)</f>
        <v>9743.698</v>
      </c>
      <c r="AD15" s="65"/>
      <c r="AE15" s="61"/>
      <c r="AF15" s="61"/>
      <c r="AG15" s="61"/>
      <c r="AH15" s="61"/>
      <c r="AI15" s="61"/>
      <c r="AJ15" s="61"/>
      <c r="AK15" s="61"/>
      <c r="AL15" s="61"/>
    </row>
    <row r="16" spans="1:38" ht="39" customHeight="1">
      <c r="A16" s="69" t="s">
        <v>26</v>
      </c>
      <c r="B16" s="227" t="s">
        <v>201</v>
      </c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9"/>
      <c r="AE16" s="62"/>
      <c r="AF16" s="62"/>
      <c r="AG16" s="62"/>
      <c r="AH16" s="62"/>
      <c r="AI16" s="62"/>
      <c r="AJ16" s="62"/>
      <c r="AK16" s="62"/>
      <c r="AL16" s="62"/>
    </row>
    <row r="17" spans="1:38" ht="225" customHeight="1">
      <c r="A17" s="163" t="s">
        <v>5</v>
      </c>
      <c r="B17" s="154" t="s">
        <v>67</v>
      </c>
      <c r="C17" s="3" t="s">
        <v>64</v>
      </c>
      <c r="D17" s="116"/>
      <c r="E17" s="116"/>
      <c r="F17" s="98"/>
      <c r="G17" s="116"/>
      <c r="H17" s="102">
        <f>N17+S17+X17+AC17</f>
        <v>5000</v>
      </c>
      <c r="I17" s="121"/>
      <c r="J17" s="121"/>
      <c r="K17" s="121"/>
      <c r="L17" s="165"/>
      <c r="M17" s="121">
        <v>5000</v>
      </c>
      <c r="N17" s="121">
        <f>SUM(I17:M17)</f>
        <v>5000</v>
      </c>
      <c r="O17" s="121"/>
      <c r="P17" s="121"/>
      <c r="Q17" s="121"/>
      <c r="R17" s="121"/>
      <c r="S17" s="121">
        <f>SUM(O17:R17)</f>
        <v>0</v>
      </c>
      <c r="T17" s="121"/>
      <c r="U17" s="121"/>
      <c r="V17" s="121"/>
      <c r="W17" s="121"/>
      <c r="X17" s="121">
        <f>SUM(T17:W17)</f>
        <v>0</v>
      </c>
      <c r="Y17" s="121"/>
      <c r="Z17" s="121"/>
      <c r="AA17" s="121"/>
      <c r="AB17" s="121"/>
      <c r="AC17" s="121">
        <f>SUM(Y17:AB17)</f>
        <v>0</v>
      </c>
      <c r="AD17" s="164" t="s">
        <v>130</v>
      </c>
      <c r="AE17" s="61"/>
      <c r="AF17" s="61"/>
      <c r="AG17" s="61"/>
      <c r="AH17" s="61"/>
      <c r="AI17" s="61"/>
      <c r="AJ17" s="61"/>
      <c r="AK17" s="61"/>
      <c r="AL17" s="61"/>
    </row>
    <row r="18" spans="1:50" ht="62.25" customHeight="1">
      <c r="A18" s="249" t="s">
        <v>197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</row>
    <row r="19" spans="1:50" ht="52.5" customHeight="1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"/>
      <c r="R19" s="24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</row>
    <row r="20" spans="1:50" ht="39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</row>
    <row r="21" spans="1:50" ht="39" customHeight="1">
      <c r="A21" s="131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</row>
    <row r="22" spans="1:50" ht="39" customHeight="1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</row>
    <row r="23" spans="1:50" ht="39" customHeight="1">
      <c r="A23" s="131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</row>
    <row r="24" spans="1:50" ht="39" customHeight="1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</row>
    <row r="25" spans="1:50" ht="39" customHeight="1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</row>
  </sheetData>
  <sheetProtection/>
  <mergeCells count="40">
    <mergeCell ref="B11:AD11"/>
    <mergeCell ref="T4:X4"/>
    <mergeCell ref="Q6:Q7"/>
    <mergeCell ref="U6:U7"/>
    <mergeCell ref="V6:V7"/>
    <mergeCell ref="Y4:AC4"/>
    <mergeCell ref="H4:H6"/>
    <mergeCell ref="I4:N4"/>
    <mergeCell ref="AD4:AD7"/>
    <mergeCell ref="I5:N5"/>
    <mergeCell ref="T6:T7"/>
    <mergeCell ref="M6:M7"/>
    <mergeCell ref="W1:AD1"/>
    <mergeCell ref="I1:N2"/>
    <mergeCell ref="O1:O2"/>
    <mergeCell ref="A3:X3"/>
    <mergeCell ref="I6:I7"/>
    <mergeCell ref="J6:J7"/>
    <mergeCell ref="K6:K7"/>
    <mergeCell ref="L6:L7"/>
    <mergeCell ref="A18:R18"/>
    <mergeCell ref="A19:P19"/>
    <mergeCell ref="P6:P7"/>
    <mergeCell ref="O4:S4"/>
    <mergeCell ref="A4:A7"/>
    <mergeCell ref="B4:B7"/>
    <mergeCell ref="C4:C7"/>
    <mergeCell ref="D4:G6"/>
    <mergeCell ref="B16:AD16"/>
    <mergeCell ref="B10:AD10"/>
    <mergeCell ref="R6:R7"/>
    <mergeCell ref="Y5:AC5"/>
    <mergeCell ref="Y6:Y7"/>
    <mergeCell ref="Z6:Z7"/>
    <mergeCell ref="AA6:AA7"/>
    <mergeCell ref="AB6:AB7"/>
    <mergeCell ref="O5:S5"/>
    <mergeCell ref="T5:X5"/>
    <mergeCell ref="O6:O7"/>
    <mergeCell ref="W6:W7"/>
  </mergeCells>
  <printOptions/>
  <pageMargins left="0.25" right="0.2" top="0.43" bottom="0.35" header="0.26" footer="0.19"/>
  <pageSetup fitToHeight="1" fitToWidth="1" horizontalDpi="600" verticalDpi="600" orientation="landscape" paperSize="9" scale="2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view="pageBreakPreview" zoomScale="45" zoomScaleNormal="50" zoomScaleSheetLayoutView="45" zoomScalePageLayoutView="0" workbookViewId="0" topLeftCell="A1">
      <selection activeCell="Q7" sqref="Q7"/>
    </sheetView>
  </sheetViews>
  <sheetFormatPr defaultColWidth="14.7109375" defaultRowHeight="15"/>
  <cols>
    <col min="1" max="1" width="15.00390625" style="23" customWidth="1"/>
    <col min="2" max="2" width="55.421875" style="25" customWidth="1"/>
    <col min="3" max="3" width="24.140625" style="25" customWidth="1"/>
    <col min="4" max="4" width="59.8515625" style="25" customWidth="1"/>
    <col min="5" max="5" width="21.57421875" style="25" customWidth="1"/>
    <col min="6" max="7" width="23.7109375" style="25" customWidth="1"/>
    <col min="8" max="8" width="23.28125" style="25" customWidth="1"/>
    <col min="9" max="10" width="24.28125" style="25" customWidth="1"/>
    <col min="11" max="11" width="20.8515625" style="24" customWidth="1"/>
    <col min="12" max="12" width="39.140625" style="24" customWidth="1"/>
    <col min="13" max="26" width="9.140625" style="24" customWidth="1"/>
    <col min="27" max="252" width="9.140625" style="25" customWidth="1"/>
    <col min="253" max="253" width="7.7109375" style="25" customWidth="1"/>
    <col min="254" max="254" width="21.57421875" style="25" customWidth="1"/>
    <col min="255" max="255" width="72.57421875" style="25" customWidth="1"/>
    <col min="256" max="16384" width="14.7109375" style="25" customWidth="1"/>
  </cols>
  <sheetData>
    <row r="1" spans="5:16" ht="101.25" customHeight="1">
      <c r="E1" s="21"/>
      <c r="F1" s="217" t="s">
        <v>191</v>
      </c>
      <c r="G1" s="217"/>
      <c r="H1" s="217"/>
      <c r="I1" s="217"/>
      <c r="J1" s="217"/>
      <c r="K1" s="217"/>
      <c r="L1" s="217"/>
      <c r="O1" s="299"/>
      <c r="P1" s="299"/>
    </row>
    <row r="2" spans="1:10" ht="74.25" customHeight="1">
      <c r="A2" s="280" t="s">
        <v>28</v>
      </c>
      <c r="B2" s="280"/>
      <c r="C2" s="280"/>
      <c r="D2" s="280"/>
      <c r="E2" s="280"/>
      <c r="F2" s="280"/>
      <c r="G2" s="280"/>
      <c r="H2" s="280"/>
      <c r="I2" s="280"/>
      <c r="J2" s="129"/>
    </row>
    <row r="3" spans="1:12" ht="105">
      <c r="A3" s="7" t="s">
        <v>3</v>
      </c>
      <c r="B3" s="7" t="s">
        <v>6</v>
      </c>
      <c r="C3" s="7" t="s">
        <v>0</v>
      </c>
      <c r="D3" s="7" t="s">
        <v>1</v>
      </c>
      <c r="E3" s="7" t="s">
        <v>120</v>
      </c>
      <c r="F3" s="7" t="s">
        <v>121</v>
      </c>
      <c r="G3" s="7" t="s">
        <v>12</v>
      </c>
      <c r="H3" s="7" t="s">
        <v>19</v>
      </c>
      <c r="I3" s="7" t="s">
        <v>20</v>
      </c>
      <c r="J3" s="7" t="s">
        <v>137</v>
      </c>
      <c r="K3" s="7" t="s">
        <v>7</v>
      </c>
      <c r="L3" s="7" t="s">
        <v>8</v>
      </c>
    </row>
    <row r="4" spans="1:12" ht="26.25">
      <c r="A4" s="300" t="s">
        <v>102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26.25">
      <c r="A5" s="304" t="s">
        <v>103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</row>
    <row r="6" spans="1:12" ht="26.25">
      <c r="A6" s="304" t="s">
        <v>61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</row>
    <row r="7" spans="1:12" ht="238.5" customHeight="1">
      <c r="A7" s="48" t="s">
        <v>2</v>
      </c>
      <c r="B7" s="65" t="s">
        <v>127</v>
      </c>
      <c r="C7" s="97" t="s">
        <v>106</v>
      </c>
      <c r="D7" s="97" t="s">
        <v>118</v>
      </c>
      <c r="E7" s="98" t="s">
        <v>94</v>
      </c>
      <c r="F7" s="98" t="s">
        <v>95</v>
      </c>
      <c r="G7" s="98" t="s">
        <v>96</v>
      </c>
      <c r="H7" s="98" t="s">
        <v>97</v>
      </c>
      <c r="I7" s="98" t="s">
        <v>98</v>
      </c>
      <c r="J7" s="98" t="s">
        <v>98</v>
      </c>
      <c r="K7" s="102">
        <v>0.5</v>
      </c>
      <c r="L7" s="104" t="s">
        <v>68</v>
      </c>
    </row>
    <row r="8" spans="1:12" ht="26.25">
      <c r="A8" s="302" t="s">
        <v>93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103"/>
    </row>
    <row r="9" spans="1:12" ht="168" customHeight="1">
      <c r="A9" s="48" t="s">
        <v>5</v>
      </c>
      <c r="B9" s="65" t="s">
        <v>104</v>
      </c>
      <c r="C9" s="97" t="s">
        <v>99</v>
      </c>
      <c r="D9" s="97" t="s">
        <v>118</v>
      </c>
      <c r="E9" s="100" t="s">
        <v>48</v>
      </c>
      <c r="F9" s="101">
        <v>3812</v>
      </c>
      <c r="G9" s="101">
        <v>3831</v>
      </c>
      <c r="H9" s="101">
        <v>3850</v>
      </c>
      <c r="I9" s="101">
        <v>3869</v>
      </c>
      <c r="J9" s="101">
        <v>3869</v>
      </c>
      <c r="K9" s="102">
        <v>0.3</v>
      </c>
      <c r="L9" s="303" t="s">
        <v>69</v>
      </c>
    </row>
    <row r="10" spans="1:12" ht="121.5" customHeight="1">
      <c r="A10" s="63" t="s">
        <v>27</v>
      </c>
      <c r="B10" s="96" t="s">
        <v>105</v>
      </c>
      <c r="C10" s="97" t="s">
        <v>100</v>
      </c>
      <c r="D10" s="97" t="s">
        <v>118</v>
      </c>
      <c r="E10" s="99" t="s">
        <v>101</v>
      </c>
      <c r="F10" s="99">
        <v>15</v>
      </c>
      <c r="G10" s="99">
        <v>15</v>
      </c>
      <c r="H10" s="99">
        <v>15</v>
      </c>
      <c r="I10" s="99">
        <v>15</v>
      </c>
      <c r="J10" s="99">
        <v>15</v>
      </c>
      <c r="K10" s="102">
        <v>0.2</v>
      </c>
      <c r="L10" s="303"/>
    </row>
    <row r="11" spans="1:26" s="94" customFormat="1" ht="26.25">
      <c r="A11" s="92"/>
      <c r="B11" s="93"/>
      <c r="C11" s="71"/>
      <c r="D11" s="15"/>
      <c r="E11" s="71"/>
      <c r="F11" s="71"/>
      <c r="G11" s="71"/>
      <c r="H11" s="71"/>
      <c r="I11" s="71"/>
      <c r="J11" s="71"/>
      <c r="K11" s="71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</row>
    <row r="12" spans="11:26" ht="26.25"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" ht="26.25">
      <c r="A13" s="301"/>
      <c r="B13" s="301"/>
    </row>
  </sheetData>
  <sheetProtection/>
  <mergeCells count="9">
    <mergeCell ref="O1:P1"/>
    <mergeCell ref="A2:I2"/>
    <mergeCell ref="A4:L4"/>
    <mergeCell ref="A13:B13"/>
    <mergeCell ref="A8:K8"/>
    <mergeCell ref="L9:L10"/>
    <mergeCell ref="A5:L5"/>
    <mergeCell ref="A6:L6"/>
    <mergeCell ref="F1:L1"/>
  </mergeCells>
  <printOptions/>
  <pageMargins left="0.3" right="0.28" top="0.42" bottom="0.48" header="0.23" footer="0.28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view="pageBreakPreview" zoomScale="45" zoomScaleNormal="45" zoomScaleSheetLayoutView="45" zoomScalePageLayoutView="0" workbookViewId="0" topLeftCell="A1">
      <selection activeCell="M1" sqref="M1:Z1"/>
    </sheetView>
  </sheetViews>
  <sheetFormatPr defaultColWidth="7.7109375" defaultRowHeight="39" customHeight="1"/>
  <cols>
    <col min="1" max="1" width="15.00390625" style="2" customWidth="1"/>
    <col min="2" max="2" width="56.421875" style="9" customWidth="1"/>
    <col min="3" max="3" width="38.00390625" style="9" customWidth="1"/>
    <col min="4" max="4" width="33.140625" style="9" customWidth="1"/>
    <col min="5" max="5" width="17.57421875" style="2" customWidth="1"/>
    <col min="6" max="6" width="18.28125" style="2" customWidth="1"/>
    <col min="7" max="7" width="24.00390625" style="2" customWidth="1"/>
    <col min="8" max="9" width="23.7109375" style="2" customWidth="1"/>
    <col min="10" max="10" width="24.7109375" style="2" customWidth="1"/>
    <col min="11" max="11" width="17.421875" style="1" customWidth="1"/>
    <col min="12" max="12" width="18.00390625" style="1" customWidth="1"/>
    <col min="13" max="13" width="24.8515625" style="1" customWidth="1"/>
    <col min="14" max="14" width="24.140625" style="1" customWidth="1"/>
    <col min="15" max="15" width="24.00390625" style="1" customWidth="1"/>
    <col min="16" max="16" width="16.00390625" style="1" customWidth="1"/>
    <col min="17" max="17" width="17.7109375" style="1" customWidth="1"/>
    <col min="18" max="18" width="24.8515625" style="1" customWidth="1"/>
    <col min="19" max="19" width="30.57421875" style="1" customWidth="1"/>
    <col min="20" max="20" width="23.8515625" style="1" customWidth="1"/>
    <col min="21" max="21" width="18.140625" style="1" customWidth="1"/>
    <col min="22" max="22" width="15.57421875" style="1" customWidth="1"/>
    <col min="23" max="23" width="23.8515625" style="1" customWidth="1"/>
    <col min="24" max="24" width="24.57421875" style="1" customWidth="1"/>
    <col min="25" max="25" width="23.8515625" style="1" customWidth="1"/>
    <col min="26" max="26" width="38.421875" style="1" customWidth="1"/>
    <col min="27" max="252" width="9.140625" style="2" customWidth="1"/>
    <col min="253" max="16384" width="7.7109375" style="2" customWidth="1"/>
  </cols>
  <sheetData>
    <row r="1" spans="1:26" ht="58.5" customHeight="1">
      <c r="A1" s="25"/>
      <c r="B1" s="23"/>
      <c r="C1" s="23"/>
      <c r="D1" s="23"/>
      <c r="E1" s="217"/>
      <c r="F1" s="217"/>
      <c r="G1" s="217"/>
      <c r="H1" s="217"/>
      <c r="I1" s="217"/>
      <c r="J1" s="217"/>
      <c r="K1" s="217"/>
      <c r="L1" s="24"/>
      <c r="M1" s="248" t="s">
        <v>135</v>
      </c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</row>
    <row r="2" spans="1:25" ht="34.5" customHeight="1">
      <c r="A2" s="25"/>
      <c r="B2" s="23"/>
      <c r="C2" s="23"/>
      <c r="D2" s="23"/>
      <c r="E2" s="217"/>
      <c r="F2" s="217"/>
      <c r="G2" s="217"/>
      <c r="H2" s="217"/>
      <c r="I2" s="217"/>
      <c r="J2" s="217"/>
      <c r="K2" s="217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48" customHeight="1">
      <c r="A3" s="245" t="s">
        <v>139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130"/>
      <c r="V3" s="130"/>
      <c r="W3" s="130"/>
      <c r="X3" s="130"/>
      <c r="Y3" s="130"/>
    </row>
    <row r="4" spans="1:26" ht="66" customHeight="1">
      <c r="A4" s="233" t="s">
        <v>23</v>
      </c>
      <c r="B4" s="233" t="s">
        <v>166</v>
      </c>
      <c r="C4" s="233" t="s">
        <v>37</v>
      </c>
      <c r="D4" s="235" t="s">
        <v>18</v>
      </c>
      <c r="E4" s="246" t="s">
        <v>12</v>
      </c>
      <c r="F4" s="246"/>
      <c r="G4" s="246"/>
      <c r="H4" s="246"/>
      <c r="I4" s="246"/>
      <c r="J4" s="246"/>
      <c r="K4" s="246" t="s">
        <v>19</v>
      </c>
      <c r="L4" s="246"/>
      <c r="M4" s="246"/>
      <c r="N4" s="246"/>
      <c r="O4" s="246"/>
      <c r="P4" s="246" t="s">
        <v>20</v>
      </c>
      <c r="Q4" s="246"/>
      <c r="R4" s="246"/>
      <c r="S4" s="246"/>
      <c r="T4" s="246"/>
      <c r="U4" s="246" t="s">
        <v>137</v>
      </c>
      <c r="V4" s="246"/>
      <c r="W4" s="246"/>
      <c r="X4" s="246"/>
      <c r="Y4" s="246"/>
      <c r="Z4" s="233" t="s">
        <v>29</v>
      </c>
    </row>
    <row r="5" spans="1:26" ht="66" customHeight="1">
      <c r="A5" s="244"/>
      <c r="B5" s="244"/>
      <c r="C5" s="244"/>
      <c r="D5" s="236"/>
      <c r="E5" s="224" t="s">
        <v>32</v>
      </c>
      <c r="F5" s="225"/>
      <c r="G5" s="225"/>
      <c r="H5" s="225"/>
      <c r="I5" s="225"/>
      <c r="J5" s="226"/>
      <c r="K5" s="224" t="s">
        <v>32</v>
      </c>
      <c r="L5" s="225"/>
      <c r="M5" s="225"/>
      <c r="N5" s="225"/>
      <c r="O5" s="226"/>
      <c r="P5" s="224" t="s">
        <v>32</v>
      </c>
      <c r="Q5" s="225"/>
      <c r="R5" s="225"/>
      <c r="S5" s="225"/>
      <c r="T5" s="226"/>
      <c r="U5" s="224" t="s">
        <v>32</v>
      </c>
      <c r="V5" s="225"/>
      <c r="W5" s="225"/>
      <c r="X5" s="225"/>
      <c r="Y5" s="226"/>
      <c r="Z5" s="244"/>
    </row>
    <row r="6" spans="1:26" ht="107.25" customHeight="1">
      <c r="A6" s="244"/>
      <c r="B6" s="244"/>
      <c r="C6" s="244"/>
      <c r="D6" s="237"/>
      <c r="E6" s="233" t="s">
        <v>14</v>
      </c>
      <c r="F6" s="233" t="s">
        <v>15</v>
      </c>
      <c r="G6" s="233" t="s">
        <v>13</v>
      </c>
      <c r="H6" s="233" t="s">
        <v>16</v>
      </c>
      <c r="I6" s="233" t="s">
        <v>196</v>
      </c>
      <c r="J6" s="46" t="s">
        <v>17</v>
      </c>
      <c r="K6" s="233" t="s">
        <v>14</v>
      </c>
      <c r="L6" s="233" t="s">
        <v>15</v>
      </c>
      <c r="M6" s="233" t="s">
        <v>13</v>
      </c>
      <c r="N6" s="233" t="s">
        <v>16</v>
      </c>
      <c r="O6" s="46" t="s">
        <v>21</v>
      </c>
      <c r="P6" s="233" t="s">
        <v>14</v>
      </c>
      <c r="Q6" s="233" t="s">
        <v>15</v>
      </c>
      <c r="R6" s="233" t="s">
        <v>13</v>
      </c>
      <c r="S6" s="233" t="s">
        <v>16</v>
      </c>
      <c r="T6" s="46" t="s">
        <v>22</v>
      </c>
      <c r="U6" s="233" t="s">
        <v>14</v>
      </c>
      <c r="V6" s="233" t="s">
        <v>15</v>
      </c>
      <c r="W6" s="233" t="s">
        <v>13</v>
      </c>
      <c r="X6" s="233" t="s">
        <v>16</v>
      </c>
      <c r="Y6" s="46" t="s">
        <v>138</v>
      </c>
      <c r="Z6" s="244"/>
    </row>
    <row r="7" spans="1:26" ht="48.75" customHeight="1">
      <c r="A7" s="234"/>
      <c r="B7" s="234"/>
      <c r="C7" s="234"/>
      <c r="D7" s="26" t="s">
        <v>209</v>
      </c>
      <c r="E7" s="234"/>
      <c r="F7" s="234"/>
      <c r="G7" s="234"/>
      <c r="H7" s="234"/>
      <c r="I7" s="234"/>
      <c r="J7" s="7" t="s">
        <v>208</v>
      </c>
      <c r="K7" s="234"/>
      <c r="L7" s="234"/>
      <c r="M7" s="234"/>
      <c r="N7" s="234"/>
      <c r="O7" s="7" t="s">
        <v>207</v>
      </c>
      <c r="P7" s="234"/>
      <c r="Q7" s="234"/>
      <c r="R7" s="234"/>
      <c r="S7" s="234"/>
      <c r="T7" s="7" t="s">
        <v>206</v>
      </c>
      <c r="U7" s="234"/>
      <c r="V7" s="234"/>
      <c r="W7" s="234"/>
      <c r="X7" s="234"/>
      <c r="Y7" s="7" t="s">
        <v>205</v>
      </c>
      <c r="Z7" s="234"/>
    </row>
    <row r="8" spans="1:26" ht="26.25" customHeight="1" thickBot="1">
      <c r="A8" s="198">
        <v>1</v>
      </c>
      <c r="B8" s="199">
        <v>2</v>
      </c>
      <c r="C8" s="200">
        <v>3</v>
      </c>
      <c r="D8" s="201">
        <v>4</v>
      </c>
      <c r="E8" s="202">
        <v>5</v>
      </c>
      <c r="F8" s="199">
        <v>6</v>
      </c>
      <c r="G8" s="199">
        <v>7</v>
      </c>
      <c r="H8" s="199">
        <v>8</v>
      </c>
      <c r="I8" s="199">
        <v>9</v>
      </c>
      <c r="J8" s="199">
        <v>10</v>
      </c>
      <c r="K8" s="202">
        <v>11</v>
      </c>
      <c r="L8" s="199">
        <v>12</v>
      </c>
      <c r="M8" s="199">
        <v>13</v>
      </c>
      <c r="N8" s="199">
        <v>14</v>
      </c>
      <c r="O8" s="199">
        <v>15</v>
      </c>
      <c r="P8" s="202">
        <v>16</v>
      </c>
      <c r="Q8" s="199">
        <v>17</v>
      </c>
      <c r="R8" s="199">
        <v>18</v>
      </c>
      <c r="S8" s="199">
        <v>19</v>
      </c>
      <c r="T8" s="199">
        <v>20</v>
      </c>
      <c r="U8" s="199">
        <v>21</v>
      </c>
      <c r="V8" s="199">
        <v>22</v>
      </c>
      <c r="W8" s="199">
        <v>23</v>
      </c>
      <c r="X8" s="199">
        <v>24</v>
      </c>
      <c r="Y8" s="199">
        <v>25</v>
      </c>
      <c r="Z8" s="198">
        <v>26</v>
      </c>
    </row>
    <row r="9" spans="1:26" ht="92.25" customHeight="1" thickBot="1">
      <c r="A9" s="204"/>
      <c r="B9" s="205" t="s">
        <v>164</v>
      </c>
      <c r="C9" s="206" t="s">
        <v>165</v>
      </c>
      <c r="D9" s="207">
        <f>J9+O9+T9+Y9</f>
        <v>216681.947</v>
      </c>
      <c r="E9" s="208">
        <f>E12+E15+E21</f>
        <v>0</v>
      </c>
      <c r="F9" s="208">
        <f>F12+F15+F21</f>
        <v>0</v>
      </c>
      <c r="G9" s="208">
        <f>G12+G15+G21</f>
        <v>50070.143</v>
      </c>
      <c r="H9" s="208">
        <f>H12+H15+H21</f>
        <v>432.25</v>
      </c>
      <c r="I9" s="208">
        <f>I12+I15+I21</f>
        <v>5000</v>
      </c>
      <c r="J9" s="209">
        <f>SUM(E9:I9)</f>
        <v>55502.393</v>
      </c>
      <c r="K9" s="208">
        <f>K12+K15+K21</f>
        <v>0</v>
      </c>
      <c r="L9" s="208">
        <f>L12+L15+L21</f>
        <v>0</v>
      </c>
      <c r="M9" s="208">
        <f>M12+M15+M21</f>
        <v>53246.518</v>
      </c>
      <c r="N9" s="208">
        <f>N12+N15+N21</f>
        <v>480</v>
      </c>
      <c r="O9" s="209">
        <f>SUM(K9:N9)</f>
        <v>53726.518</v>
      </c>
      <c r="P9" s="208">
        <f>P12+P15+P21</f>
        <v>0</v>
      </c>
      <c r="Q9" s="208">
        <f>Q12+Q15+Q21</f>
        <v>0</v>
      </c>
      <c r="R9" s="208">
        <f>R12+R15+R21</f>
        <v>53246.518</v>
      </c>
      <c r="S9" s="208">
        <f>S12+S15+S21</f>
        <v>480</v>
      </c>
      <c r="T9" s="209">
        <f>SUM(P9:S9)</f>
        <v>53726.518</v>
      </c>
      <c r="U9" s="208">
        <f>U12+U15+U21</f>
        <v>0</v>
      </c>
      <c r="V9" s="208">
        <f>V12+V15+V21</f>
        <v>0</v>
      </c>
      <c r="W9" s="208">
        <f>W12+W15+W21</f>
        <v>53246.518</v>
      </c>
      <c r="X9" s="208">
        <f>X12+X15+X21</f>
        <v>480</v>
      </c>
      <c r="Y9" s="209">
        <f>SUM(U9:X9)</f>
        <v>53726.518</v>
      </c>
      <c r="Z9" s="210"/>
    </row>
    <row r="10" spans="1:26" ht="53.25" customHeight="1">
      <c r="A10" s="203"/>
      <c r="B10" s="241" t="s">
        <v>71</v>
      </c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3"/>
    </row>
    <row r="11" spans="1:26" ht="62.25" customHeight="1">
      <c r="A11" s="72" t="s">
        <v>24</v>
      </c>
      <c r="B11" s="253" t="s">
        <v>72</v>
      </c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5"/>
    </row>
    <row r="12" spans="1:26" ht="108.75" customHeight="1">
      <c r="A12" s="48" t="s">
        <v>25</v>
      </c>
      <c r="B12" s="34" t="s">
        <v>45</v>
      </c>
      <c r="C12" s="34" t="s">
        <v>54</v>
      </c>
      <c r="D12" s="183">
        <f aca="true" t="shared" si="0" ref="D12:D19">J12+O12+T12+Y12</f>
        <v>77480.21599999999</v>
      </c>
      <c r="E12" s="184">
        <f>E13+E14</f>
        <v>0</v>
      </c>
      <c r="F12" s="184">
        <f>F13+F14</f>
        <v>0</v>
      </c>
      <c r="G12" s="184">
        <f>G13+G14</f>
        <v>17481.587</v>
      </c>
      <c r="H12" s="184">
        <f>H13+H14</f>
        <v>0</v>
      </c>
      <c r="I12" s="184">
        <f>I13+I14</f>
        <v>0</v>
      </c>
      <c r="J12" s="183">
        <f aca="true" t="shared" si="1" ref="J12:J19">SUM(E12:I12)</f>
        <v>17481.587</v>
      </c>
      <c r="K12" s="184">
        <f>K13+K14</f>
        <v>0</v>
      </c>
      <c r="L12" s="184">
        <f>L13+L14</f>
        <v>0</v>
      </c>
      <c r="M12" s="184">
        <f>M13+M14</f>
        <v>19999.542999999998</v>
      </c>
      <c r="N12" s="184">
        <f>N13+N14</f>
        <v>0</v>
      </c>
      <c r="O12" s="183">
        <f aca="true" t="shared" si="2" ref="O12:O17">SUM(K12:N12)</f>
        <v>19999.542999999998</v>
      </c>
      <c r="P12" s="184">
        <f>P13+P14</f>
        <v>0</v>
      </c>
      <c r="Q12" s="184">
        <f>Q13+Q14</f>
        <v>0</v>
      </c>
      <c r="R12" s="184">
        <f>R13+R14</f>
        <v>19999.542999999998</v>
      </c>
      <c r="S12" s="184">
        <f>S13+S14</f>
        <v>0</v>
      </c>
      <c r="T12" s="183">
        <f aca="true" t="shared" si="3" ref="T12:T17">SUM(P12:S12)</f>
        <v>19999.542999999998</v>
      </c>
      <c r="U12" s="184">
        <f>U13+U14</f>
        <v>0</v>
      </c>
      <c r="V12" s="184">
        <f>V13+V14</f>
        <v>0</v>
      </c>
      <c r="W12" s="184">
        <f>W13+W14</f>
        <v>19999.542999999998</v>
      </c>
      <c r="X12" s="184">
        <f>X13+X14</f>
        <v>0</v>
      </c>
      <c r="Y12" s="183">
        <f aca="true" t="shared" si="4" ref="Y12:Y17">SUM(U12:X12)</f>
        <v>19999.542999999998</v>
      </c>
      <c r="Z12" s="250" t="s">
        <v>184</v>
      </c>
    </row>
    <row r="13" spans="1:26" ht="143.25" customHeight="1">
      <c r="A13" s="73" t="s">
        <v>73</v>
      </c>
      <c r="B13" s="47" t="s">
        <v>202</v>
      </c>
      <c r="C13" s="20"/>
      <c r="D13" s="189">
        <f t="shared" si="0"/>
        <v>76355.21599999999</v>
      </c>
      <c r="E13" s="182"/>
      <c r="F13" s="182"/>
      <c r="G13" s="182">
        <f>'2-ПП1'!K12</f>
        <v>17481.587</v>
      </c>
      <c r="H13" s="182"/>
      <c r="I13" s="190"/>
      <c r="J13" s="183">
        <f t="shared" si="1"/>
        <v>17481.587</v>
      </c>
      <c r="K13" s="182"/>
      <c r="L13" s="182"/>
      <c r="M13" s="182">
        <f>'2-ПП1'!P12</f>
        <v>19624.542999999998</v>
      </c>
      <c r="N13" s="182"/>
      <c r="O13" s="183">
        <f t="shared" si="2"/>
        <v>19624.542999999998</v>
      </c>
      <c r="P13" s="182"/>
      <c r="Q13" s="182"/>
      <c r="R13" s="182">
        <f>'2-ПП1'!U12</f>
        <v>19624.542999999998</v>
      </c>
      <c r="S13" s="182"/>
      <c r="T13" s="183">
        <f t="shared" si="3"/>
        <v>19624.542999999998</v>
      </c>
      <c r="U13" s="182"/>
      <c r="V13" s="182"/>
      <c r="W13" s="182">
        <f>'2-ПП1'!Z12</f>
        <v>19624.542999999998</v>
      </c>
      <c r="X13" s="182"/>
      <c r="Y13" s="183">
        <f t="shared" si="4"/>
        <v>19624.542999999998</v>
      </c>
      <c r="Z13" s="251"/>
    </row>
    <row r="14" spans="1:26" ht="197.25" customHeight="1">
      <c r="A14" s="73" t="s">
        <v>146</v>
      </c>
      <c r="B14" s="3" t="s">
        <v>147</v>
      </c>
      <c r="C14" s="20"/>
      <c r="D14" s="189">
        <f t="shared" si="0"/>
        <v>1125</v>
      </c>
      <c r="E14" s="182"/>
      <c r="F14" s="182"/>
      <c r="G14" s="190">
        <f>'2-ПП1'!K16</f>
        <v>0</v>
      </c>
      <c r="H14" s="182"/>
      <c r="I14" s="190"/>
      <c r="J14" s="183">
        <f t="shared" si="1"/>
        <v>0</v>
      </c>
      <c r="K14" s="182"/>
      <c r="L14" s="182"/>
      <c r="M14" s="190">
        <f>'2-ПП1'!P16</f>
        <v>375</v>
      </c>
      <c r="N14" s="182"/>
      <c r="O14" s="183">
        <f t="shared" si="2"/>
        <v>375</v>
      </c>
      <c r="P14" s="182"/>
      <c r="Q14" s="182"/>
      <c r="R14" s="190">
        <f>'2-ПП1'!U16</f>
        <v>375</v>
      </c>
      <c r="S14" s="182"/>
      <c r="T14" s="183">
        <f t="shared" si="3"/>
        <v>375</v>
      </c>
      <c r="U14" s="190"/>
      <c r="V14" s="190"/>
      <c r="W14" s="190">
        <f>'2-ПП1'!Z16</f>
        <v>375</v>
      </c>
      <c r="X14" s="182"/>
      <c r="Y14" s="183">
        <f t="shared" si="4"/>
        <v>375</v>
      </c>
      <c r="Z14" s="252"/>
    </row>
    <row r="15" spans="1:26" ht="89.25" customHeight="1">
      <c r="A15" s="48" t="s">
        <v>4</v>
      </c>
      <c r="B15" s="49" t="s">
        <v>46</v>
      </c>
      <c r="C15" s="127" t="s">
        <v>131</v>
      </c>
      <c r="D15" s="183">
        <f t="shared" si="0"/>
        <v>56436.598</v>
      </c>
      <c r="E15" s="184">
        <f>E16+E17+E18+E19</f>
        <v>0</v>
      </c>
      <c r="F15" s="184">
        <f>F16+F17+F18+F19</f>
        <v>0</v>
      </c>
      <c r="G15" s="184">
        <f>G16+G17+G18+G19</f>
        <v>14564.355999999998</v>
      </c>
      <c r="H15" s="184">
        <f>H16+H17+H18+H19</f>
        <v>0</v>
      </c>
      <c r="I15" s="184">
        <f>I16+I17+I18+I19</f>
        <v>0</v>
      </c>
      <c r="J15" s="191">
        <f t="shared" si="1"/>
        <v>14564.355999999998</v>
      </c>
      <c r="K15" s="184">
        <f>K16+K17+K18+K19</f>
        <v>0</v>
      </c>
      <c r="L15" s="184">
        <f>L16+L17+L18+L19</f>
        <v>0</v>
      </c>
      <c r="M15" s="184">
        <f>M16+M17+M18+M19</f>
        <v>13957.414</v>
      </c>
      <c r="N15" s="184">
        <f>N16+N17+N18+N19</f>
        <v>0</v>
      </c>
      <c r="O15" s="191">
        <f t="shared" si="2"/>
        <v>13957.414</v>
      </c>
      <c r="P15" s="184">
        <f>P16+P17+P18+P19</f>
        <v>0</v>
      </c>
      <c r="Q15" s="184">
        <f>Q16+Q17+Q18+Q19</f>
        <v>0</v>
      </c>
      <c r="R15" s="184">
        <f>R16+R17+R18+R19</f>
        <v>13957.414</v>
      </c>
      <c r="S15" s="184">
        <f>S16+S17+S18+S19</f>
        <v>0</v>
      </c>
      <c r="T15" s="191">
        <f t="shared" si="3"/>
        <v>13957.414</v>
      </c>
      <c r="U15" s="184">
        <f>U16+U17+U18+U19</f>
        <v>0</v>
      </c>
      <c r="V15" s="184">
        <f>V16+V17+V18+V19</f>
        <v>0</v>
      </c>
      <c r="W15" s="184">
        <f>W16+W17+W18+W19</f>
        <v>13957.414</v>
      </c>
      <c r="X15" s="184">
        <f>X16+X17+X18+X19</f>
        <v>0</v>
      </c>
      <c r="Y15" s="191">
        <f t="shared" si="4"/>
        <v>13957.414</v>
      </c>
      <c r="Z15" s="250" t="s">
        <v>185</v>
      </c>
    </row>
    <row r="16" spans="1:26" ht="147.75" customHeight="1">
      <c r="A16" s="48" t="s">
        <v>74</v>
      </c>
      <c r="B16" s="38" t="s">
        <v>59</v>
      </c>
      <c r="C16" s="19"/>
      <c r="D16" s="189">
        <f t="shared" si="0"/>
        <v>31607.379999999997</v>
      </c>
      <c r="E16" s="192"/>
      <c r="F16" s="192"/>
      <c r="G16" s="192">
        <f>'2-ПП2'!K13</f>
        <v>7623.5019999999995</v>
      </c>
      <c r="H16" s="192"/>
      <c r="I16" s="182"/>
      <c r="J16" s="191">
        <f t="shared" si="1"/>
        <v>7623.5019999999995</v>
      </c>
      <c r="K16" s="192"/>
      <c r="L16" s="192"/>
      <c r="M16" s="193">
        <f>'2-ПП2'!P13</f>
        <v>7994.625999999999</v>
      </c>
      <c r="N16" s="192"/>
      <c r="O16" s="191">
        <f t="shared" si="2"/>
        <v>7994.625999999999</v>
      </c>
      <c r="P16" s="192"/>
      <c r="Q16" s="192"/>
      <c r="R16" s="192">
        <f>'2-ПП2'!U13</f>
        <v>7994.625999999999</v>
      </c>
      <c r="S16" s="192"/>
      <c r="T16" s="191">
        <f t="shared" si="3"/>
        <v>7994.625999999999</v>
      </c>
      <c r="U16" s="182"/>
      <c r="V16" s="182"/>
      <c r="W16" s="182">
        <f>'2-ПП2'!Z13</f>
        <v>7994.625999999999</v>
      </c>
      <c r="X16" s="182"/>
      <c r="Y16" s="191">
        <f t="shared" si="4"/>
        <v>7994.625999999999</v>
      </c>
      <c r="Z16" s="251"/>
    </row>
    <row r="17" spans="1:26" ht="117" customHeight="1">
      <c r="A17" s="48" t="s">
        <v>75</v>
      </c>
      <c r="B17" s="47" t="s">
        <v>60</v>
      </c>
      <c r="C17" s="20"/>
      <c r="D17" s="189">
        <f t="shared" si="0"/>
        <v>23354.690000000002</v>
      </c>
      <c r="E17" s="182"/>
      <c r="F17" s="182"/>
      <c r="G17" s="182">
        <f>'2-ПП2'!K19</f>
        <v>5466.325999999999</v>
      </c>
      <c r="H17" s="182"/>
      <c r="I17" s="182"/>
      <c r="J17" s="191">
        <f t="shared" si="1"/>
        <v>5466.325999999999</v>
      </c>
      <c r="K17" s="182"/>
      <c r="L17" s="182"/>
      <c r="M17" s="193">
        <f>'2-ПП2'!P19</f>
        <v>5962.7880000000005</v>
      </c>
      <c r="N17" s="182"/>
      <c r="O17" s="191">
        <f t="shared" si="2"/>
        <v>5962.7880000000005</v>
      </c>
      <c r="P17" s="182"/>
      <c r="Q17" s="182"/>
      <c r="R17" s="182">
        <f>'2-ПП2'!U19</f>
        <v>5962.7880000000005</v>
      </c>
      <c r="S17" s="182"/>
      <c r="T17" s="191">
        <f t="shared" si="3"/>
        <v>5962.7880000000005</v>
      </c>
      <c r="U17" s="182"/>
      <c r="V17" s="182"/>
      <c r="W17" s="182">
        <f>'2-ПП2'!Z19</f>
        <v>5962.7880000000005</v>
      </c>
      <c r="X17" s="182"/>
      <c r="Y17" s="191">
        <f t="shared" si="4"/>
        <v>5962.7880000000005</v>
      </c>
      <c r="Z17" s="252"/>
    </row>
    <row r="18" spans="1:26" ht="90" customHeight="1">
      <c r="A18" s="48" t="s">
        <v>195</v>
      </c>
      <c r="B18" s="3" t="s">
        <v>203</v>
      </c>
      <c r="C18" s="178"/>
      <c r="D18" s="189">
        <f t="shared" si="0"/>
        <v>588.76</v>
      </c>
      <c r="E18" s="182"/>
      <c r="F18" s="182"/>
      <c r="G18" s="182">
        <f>'2-ПП2'!K24</f>
        <v>588.76</v>
      </c>
      <c r="H18" s="182"/>
      <c r="I18" s="190"/>
      <c r="J18" s="191">
        <f t="shared" si="1"/>
        <v>588.76</v>
      </c>
      <c r="K18" s="182"/>
      <c r="L18" s="182"/>
      <c r="M18" s="193">
        <f>'2-ПП2'!P24</f>
        <v>0</v>
      </c>
      <c r="N18" s="182"/>
      <c r="O18" s="191">
        <f>SUM(K18:N18)</f>
        <v>0</v>
      </c>
      <c r="P18" s="182"/>
      <c r="Q18" s="182"/>
      <c r="R18" s="182">
        <f>'2-ПП2'!U24</f>
        <v>0</v>
      </c>
      <c r="S18" s="182"/>
      <c r="T18" s="191">
        <f>SUM(P18:S18)</f>
        <v>0</v>
      </c>
      <c r="U18" s="182"/>
      <c r="V18" s="182"/>
      <c r="W18" s="182">
        <f>'2-ПП2'!Z24</f>
        <v>0</v>
      </c>
      <c r="X18" s="182"/>
      <c r="Y18" s="191">
        <f>SUM(U18:X18)</f>
        <v>0</v>
      </c>
      <c r="Z18" s="3"/>
    </row>
    <row r="19" spans="1:26" ht="66.75" customHeight="1">
      <c r="A19" s="186" t="s">
        <v>199</v>
      </c>
      <c r="B19" s="187" t="s">
        <v>204</v>
      </c>
      <c r="C19" s="72"/>
      <c r="D19" s="189">
        <f t="shared" si="0"/>
        <v>885.768</v>
      </c>
      <c r="E19" s="182"/>
      <c r="F19" s="182"/>
      <c r="G19" s="182">
        <f>'2-ПП2'!K25</f>
        <v>885.768</v>
      </c>
      <c r="H19" s="182"/>
      <c r="I19" s="182"/>
      <c r="J19" s="191">
        <f t="shared" si="1"/>
        <v>885.768</v>
      </c>
      <c r="K19" s="182"/>
      <c r="L19" s="182"/>
      <c r="M19" s="194">
        <f>'2-ПП2'!P25</f>
        <v>0</v>
      </c>
      <c r="N19" s="182"/>
      <c r="O19" s="191">
        <f>SUM(K19:N19)</f>
        <v>0</v>
      </c>
      <c r="P19" s="182"/>
      <c r="Q19" s="182"/>
      <c r="R19" s="182">
        <f>'2-ПП2'!U25</f>
        <v>0</v>
      </c>
      <c r="S19" s="182"/>
      <c r="T19" s="191">
        <f>SUM(P19:S19)</f>
        <v>0</v>
      </c>
      <c r="U19" s="182"/>
      <c r="V19" s="182"/>
      <c r="W19" s="182">
        <f>'2-ПП2'!Z25</f>
        <v>0</v>
      </c>
      <c r="X19" s="182"/>
      <c r="Y19" s="191">
        <f>SUM(U19:X19)</f>
        <v>0</v>
      </c>
      <c r="Z19" s="187"/>
    </row>
    <row r="20" spans="1:26" ht="39.75" customHeight="1">
      <c r="A20" s="48" t="s">
        <v>26</v>
      </c>
      <c r="B20" s="238" t="s">
        <v>129</v>
      </c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40"/>
    </row>
    <row r="21" spans="1:26" ht="114.75" customHeight="1">
      <c r="A21" s="48" t="s">
        <v>5</v>
      </c>
      <c r="B21" s="60" t="s">
        <v>47</v>
      </c>
      <c r="C21" s="60" t="s">
        <v>64</v>
      </c>
      <c r="D21" s="183">
        <f>J21+O21+T21+Y21</f>
        <v>82765.133</v>
      </c>
      <c r="E21" s="184">
        <f>E22+E23+E24</f>
        <v>0</v>
      </c>
      <c r="F21" s="184">
        <f>F22+F23+F24</f>
        <v>0</v>
      </c>
      <c r="G21" s="184">
        <f>G22+G23+G24</f>
        <v>18024.199999999997</v>
      </c>
      <c r="H21" s="184">
        <f>H22+H23+H24</f>
        <v>432.25</v>
      </c>
      <c r="I21" s="184">
        <f>I22+I23+I24</f>
        <v>5000</v>
      </c>
      <c r="J21" s="191">
        <f>SUM(E21:I21)</f>
        <v>23456.449999999997</v>
      </c>
      <c r="K21" s="184">
        <f>K22+K23+K24</f>
        <v>0</v>
      </c>
      <c r="L21" s="184">
        <f>L22+L23+L24</f>
        <v>0</v>
      </c>
      <c r="M21" s="184">
        <f>M22+M23+M24</f>
        <v>19289.561</v>
      </c>
      <c r="N21" s="184">
        <f>N22+N23+N24</f>
        <v>480</v>
      </c>
      <c r="O21" s="191">
        <f>SUM(K21:N21)</f>
        <v>19769.561</v>
      </c>
      <c r="P21" s="184">
        <f>P22+P23+P24</f>
        <v>0</v>
      </c>
      <c r="Q21" s="184">
        <f>Q22+Q23+Q24</f>
        <v>0</v>
      </c>
      <c r="R21" s="184">
        <f>R22+R23+R24</f>
        <v>19289.561</v>
      </c>
      <c r="S21" s="184">
        <f>S22+S23+S24</f>
        <v>480</v>
      </c>
      <c r="T21" s="191">
        <f>SUM(P21:S21)</f>
        <v>19769.561</v>
      </c>
      <c r="U21" s="184">
        <f>U22+U23+U24</f>
        <v>0</v>
      </c>
      <c r="V21" s="184">
        <f>V22+V23+V24</f>
        <v>0</v>
      </c>
      <c r="W21" s="184">
        <f>W22+W23+W24</f>
        <v>19289.561</v>
      </c>
      <c r="X21" s="184">
        <f>X22+X23+X24</f>
        <v>480</v>
      </c>
      <c r="Y21" s="191">
        <f>SUM(U21:X21)</f>
        <v>19769.561</v>
      </c>
      <c r="Z21" s="250" t="s">
        <v>186</v>
      </c>
    </row>
    <row r="22" spans="1:26" ht="219" customHeight="1">
      <c r="A22" s="48" t="s">
        <v>76</v>
      </c>
      <c r="B22" s="63" t="s">
        <v>68</v>
      </c>
      <c r="C22" s="5"/>
      <c r="D22" s="189">
        <f>J22+O22+T22+Y22</f>
        <v>39658.639</v>
      </c>
      <c r="E22" s="182"/>
      <c r="F22" s="182"/>
      <c r="G22" s="182">
        <f>'2-ПП3'!K12</f>
        <v>9148.8</v>
      </c>
      <c r="H22" s="182">
        <f>'2-ПП3'!L12</f>
        <v>432.25</v>
      </c>
      <c r="I22" s="190"/>
      <c r="J22" s="191">
        <f>SUM(E22:I22)</f>
        <v>9581.05</v>
      </c>
      <c r="K22" s="182"/>
      <c r="L22" s="182"/>
      <c r="M22" s="182">
        <f>'2-ПП3'!Q12</f>
        <v>9564.156</v>
      </c>
      <c r="N22" s="182">
        <f>'2-ПП3'!R12</f>
        <v>461.707</v>
      </c>
      <c r="O22" s="191">
        <f>SUM(K22:N22)</f>
        <v>10025.863000000001</v>
      </c>
      <c r="P22" s="195"/>
      <c r="Q22" s="182"/>
      <c r="R22" s="182">
        <f>'2-ПП3'!V12</f>
        <v>9564.156</v>
      </c>
      <c r="S22" s="182">
        <f>'2-ПП3'!W12</f>
        <v>461.707</v>
      </c>
      <c r="T22" s="191">
        <f>SUM(P22:S22)</f>
        <v>10025.863000000001</v>
      </c>
      <c r="U22" s="182"/>
      <c r="V22" s="182"/>
      <c r="W22" s="182">
        <f>'2-ПП3'!AA12</f>
        <v>9564.156</v>
      </c>
      <c r="X22" s="182">
        <f>'2-ПП3'!AB12</f>
        <v>461.707</v>
      </c>
      <c r="Y22" s="191">
        <f>SUM(U22:X22)</f>
        <v>10025.863000000001</v>
      </c>
      <c r="Z22" s="251"/>
    </row>
    <row r="23" spans="1:26" ht="171.75" customHeight="1">
      <c r="A23" s="48" t="s">
        <v>77</v>
      </c>
      <c r="B23" s="63" t="s">
        <v>69</v>
      </c>
      <c r="C23" s="5"/>
      <c r="D23" s="189">
        <f>J23+O23+T23+Y23</f>
        <v>38106.494</v>
      </c>
      <c r="E23" s="182"/>
      <c r="F23" s="182"/>
      <c r="G23" s="182">
        <f>'2-ПП3'!K14</f>
        <v>8875.4</v>
      </c>
      <c r="H23" s="182"/>
      <c r="I23" s="190"/>
      <c r="J23" s="191">
        <f>SUM(E23:I23)</f>
        <v>8875.4</v>
      </c>
      <c r="K23" s="182"/>
      <c r="L23" s="182"/>
      <c r="M23" s="182">
        <f>'2-ПП3'!Q14</f>
        <v>9725.405</v>
      </c>
      <c r="N23" s="182">
        <f>'2-ПП3'!R14</f>
        <v>18.293</v>
      </c>
      <c r="O23" s="191">
        <f>SUM(K23:N23)</f>
        <v>9743.698</v>
      </c>
      <c r="P23" s="182"/>
      <c r="Q23" s="182"/>
      <c r="R23" s="182">
        <f>'2-ПП3'!V14</f>
        <v>9725.405</v>
      </c>
      <c r="S23" s="182">
        <f>'2-ПП3'!W14</f>
        <v>18.293</v>
      </c>
      <c r="T23" s="191">
        <f>SUM(P23:S23)</f>
        <v>9743.698</v>
      </c>
      <c r="U23" s="182"/>
      <c r="V23" s="182"/>
      <c r="W23" s="182">
        <f>'2-ПП3'!AA14</f>
        <v>9725.405</v>
      </c>
      <c r="X23" s="182">
        <f>'2-ПП3'!AB14</f>
        <v>18.293</v>
      </c>
      <c r="Y23" s="191">
        <f>SUM(U23:X23)</f>
        <v>9743.698</v>
      </c>
      <c r="Z23" s="251"/>
    </row>
    <row r="24" spans="1:26" ht="165" customHeight="1">
      <c r="A24" s="48" t="s">
        <v>78</v>
      </c>
      <c r="B24" s="5" t="s">
        <v>70</v>
      </c>
      <c r="C24" s="5"/>
      <c r="D24" s="189">
        <f>J24+O24+T24+Y24</f>
        <v>5000</v>
      </c>
      <c r="E24" s="196"/>
      <c r="F24" s="182"/>
      <c r="G24" s="182"/>
      <c r="H24" s="182"/>
      <c r="I24" s="182">
        <f>'2-ПП3'!M17</f>
        <v>5000</v>
      </c>
      <c r="J24" s="191">
        <f>SUM(E24:I24)</f>
        <v>5000</v>
      </c>
      <c r="K24" s="196"/>
      <c r="L24" s="182"/>
      <c r="M24" s="182"/>
      <c r="N24" s="182"/>
      <c r="O24" s="197">
        <f>SUM(K24:N24)</f>
        <v>0</v>
      </c>
      <c r="P24" s="196"/>
      <c r="Q24" s="182"/>
      <c r="R24" s="182"/>
      <c r="S24" s="182"/>
      <c r="T24" s="197">
        <f>SUM(P24:S24)</f>
        <v>0</v>
      </c>
      <c r="U24" s="182"/>
      <c r="V24" s="182"/>
      <c r="W24" s="182"/>
      <c r="X24" s="182"/>
      <c r="Y24" s="197">
        <f>SUM(U24:X24)</f>
        <v>0</v>
      </c>
      <c r="Z24" s="252"/>
    </row>
    <row r="25" spans="1:26" ht="30" customHeight="1">
      <c r="A25" s="249" t="s">
        <v>197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52.5" customHeight="1">
      <c r="A26" s="249" t="s">
        <v>30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40"/>
      <c r="N26" s="40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39" customHeight="1">
      <c r="A27" s="247"/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40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39" customHeight="1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40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39" customHeight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40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39" customHeight="1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40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14" ht="39" customHeight="1">
      <c r="A31" s="247"/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41"/>
    </row>
    <row r="32" spans="1:14" ht="39" customHeight="1">
      <c r="A32" s="247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41"/>
    </row>
    <row r="33" spans="1:13" ht="39" customHeight="1">
      <c r="A33" s="247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</row>
    <row r="34" spans="1:13" ht="39" customHeight="1">
      <c r="A34" s="247"/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</row>
    <row r="35" spans="1:13" ht="39" customHeight="1">
      <c r="A35" s="247"/>
      <c r="B35" s="247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</row>
    <row r="36" spans="1:13" ht="39" customHeight="1">
      <c r="A36" s="247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</row>
    <row r="37" spans="1:13" ht="39" customHeight="1">
      <c r="A37" s="247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</row>
    <row r="38" spans="1:13" ht="39" customHeight="1">
      <c r="A38" s="247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</row>
    <row r="39" spans="1:13" ht="39" customHeight="1">
      <c r="A39" s="247"/>
      <c r="B39" s="247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</row>
  </sheetData>
  <sheetProtection/>
  <mergeCells count="43">
    <mergeCell ref="U6:U7"/>
    <mergeCell ref="Z12:Z14"/>
    <mergeCell ref="Z15:Z17"/>
    <mergeCell ref="Z21:Z24"/>
    <mergeCell ref="B11:Z11"/>
    <mergeCell ref="Z4:Z7"/>
    <mergeCell ref="P6:P7"/>
    <mergeCell ref="Q6:Q7"/>
    <mergeCell ref="U4:Y4"/>
    <mergeCell ref="U5:Y5"/>
    <mergeCell ref="V6:V7"/>
    <mergeCell ref="I6:I7"/>
    <mergeCell ref="A27:M39"/>
    <mergeCell ref="M1:Z1"/>
    <mergeCell ref="A25:N25"/>
    <mergeCell ref="A26:L26"/>
    <mergeCell ref="K1:K2"/>
    <mergeCell ref="E1:J2"/>
    <mergeCell ref="A4:A7"/>
    <mergeCell ref="A3:T3"/>
    <mergeCell ref="P5:T5"/>
    <mergeCell ref="B4:B7"/>
    <mergeCell ref="P4:T4"/>
    <mergeCell ref="K4:O4"/>
    <mergeCell ref="E4:J4"/>
    <mergeCell ref="C4:C7"/>
    <mergeCell ref="B20:Z20"/>
    <mergeCell ref="R6:R7"/>
    <mergeCell ref="S6:S7"/>
    <mergeCell ref="B10:Z10"/>
    <mergeCell ref="H6:H7"/>
    <mergeCell ref="K6:K7"/>
    <mergeCell ref="L6:L7"/>
    <mergeCell ref="M6:M7"/>
    <mergeCell ref="W6:W7"/>
    <mergeCell ref="X6:X7"/>
    <mergeCell ref="G6:G7"/>
    <mergeCell ref="D4:D6"/>
    <mergeCell ref="K5:O5"/>
    <mergeCell ref="N6:N7"/>
    <mergeCell ref="E5:J5"/>
    <mergeCell ref="E6:E7"/>
    <mergeCell ref="F6:F7"/>
  </mergeCells>
  <printOptions/>
  <pageMargins left="0.2" right="0.2" top="0.37" bottom="0.31" header="0.22" footer="0.19"/>
  <pageSetup fitToHeight="3" fitToWidth="1" horizontalDpi="600" verticalDpi="600" orientation="landscape" paperSize="9" scale="2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view="pageBreakPreview" zoomScale="45" zoomScaleNormal="50" zoomScaleSheetLayoutView="45" zoomScalePageLayoutView="0" workbookViewId="0" topLeftCell="A1">
      <selection activeCell="O5" sqref="O5"/>
    </sheetView>
  </sheetViews>
  <sheetFormatPr defaultColWidth="14.7109375" defaultRowHeight="39" customHeight="1"/>
  <cols>
    <col min="1" max="1" width="15.00390625" style="9" customWidth="1"/>
    <col min="2" max="2" width="86.28125" style="2" customWidth="1"/>
    <col min="3" max="3" width="25.57421875" style="2" customWidth="1"/>
    <col min="4" max="4" width="78.140625" style="2" customWidth="1"/>
    <col min="5" max="6" width="21.57421875" style="2" customWidth="1"/>
    <col min="7" max="8" width="23.7109375" style="2" customWidth="1"/>
    <col min="9" max="9" width="23.28125" style="2" customWidth="1"/>
    <col min="10" max="10" width="24.28125" style="2" customWidth="1"/>
    <col min="11" max="11" width="20.8515625" style="1" customWidth="1"/>
    <col min="12" max="12" width="22.00390625" style="1" customWidth="1"/>
    <col min="13" max="25" width="9.140625" style="1" customWidth="1"/>
    <col min="26" max="251" width="9.140625" style="2" customWidth="1"/>
    <col min="252" max="252" width="7.7109375" style="2" customWidth="1"/>
    <col min="253" max="253" width="21.57421875" style="2" customWidth="1"/>
    <col min="254" max="254" width="72.57421875" style="2" customWidth="1"/>
    <col min="255" max="16384" width="14.7109375" style="2" customWidth="1"/>
  </cols>
  <sheetData>
    <row r="1" spans="1:15" ht="32.25" customHeight="1">
      <c r="A1" s="23"/>
      <c r="B1" s="25"/>
      <c r="C1" s="25"/>
      <c r="D1" s="25"/>
      <c r="E1" s="217" t="s">
        <v>136</v>
      </c>
      <c r="F1" s="217"/>
      <c r="G1" s="217"/>
      <c r="H1" s="217"/>
      <c r="I1" s="217"/>
      <c r="J1" s="217"/>
      <c r="K1" s="24"/>
      <c r="N1" s="256"/>
      <c r="O1" s="256"/>
    </row>
    <row r="2" spans="1:11" ht="142.5" customHeight="1">
      <c r="A2" s="23"/>
      <c r="B2" s="25"/>
      <c r="C2" s="25"/>
      <c r="D2" s="25"/>
      <c r="E2" s="217"/>
      <c r="F2" s="217"/>
      <c r="G2" s="217"/>
      <c r="H2" s="217"/>
      <c r="I2" s="217"/>
      <c r="J2" s="217"/>
      <c r="K2" s="24"/>
    </row>
    <row r="3" spans="1:11" ht="70.5" customHeight="1">
      <c r="A3" s="257" t="s">
        <v>174</v>
      </c>
      <c r="B3" s="257"/>
      <c r="C3" s="257"/>
      <c r="D3" s="257"/>
      <c r="E3" s="257"/>
      <c r="F3" s="257"/>
      <c r="G3" s="257"/>
      <c r="H3" s="257"/>
      <c r="I3" s="257"/>
      <c r="J3" s="257"/>
      <c r="K3" s="24"/>
    </row>
    <row r="4" spans="1:12" ht="132" customHeight="1">
      <c r="A4" s="233" t="s">
        <v>3</v>
      </c>
      <c r="B4" s="233" t="s">
        <v>6</v>
      </c>
      <c r="C4" s="233" t="s">
        <v>0</v>
      </c>
      <c r="D4" s="233" t="s">
        <v>1</v>
      </c>
      <c r="E4" s="224" t="s">
        <v>210</v>
      </c>
      <c r="F4" s="258"/>
      <c r="G4" s="259"/>
      <c r="H4" s="224" t="s">
        <v>211</v>
      </c>
      <c r="I4" s="258"/>
      <c r="J4" s="259"/>
      <c r="K4" s="233" t="s">
        <v>7</v>
      </c>
      <c r="L4" s="233" t="s">
        <v>128</v>
      </c>
    </row>
    <row r="5" spans="1:12" ht="51.75" customHeight="1">
      <c r="A5" s="234"/>
      <c r="B5" s="234"/>
      <c r="C5" s="234"/>
      <c r="D5" s="234"/>
      <c r="E5" s="7" t="s">
        <v>120</v>
      </c>
      <c r="F5" s="7" t="s">
        <v>121</v>
      </c>
      <c r="G5" s="7" t="s">
        <v>12</v>
      </c>
      <c r="H5" s="7" t="s">
        <v>19</v>
      </c>
      <c r="I5" s="7" t="s">
        <v>20</v>
      </c>
      <c r="J5" s="7" t="s">
        <v>137</v>
      </c>
      <c r="K5" s="234"/>
      <c r="L5" s="234"/>
    </row>
    <row r="6" spans="1:36" ht="35.25" customHeight="1">
      <c r="A6" s="117" t="s">
        <v>24</v>
      </c>
      <c r="B6" s="253" t="s">
        <v>71</v>
      </c>
      <c r="C6" s="254"/>
      <c r="D6" s="254"/>
      <c r="E6" s="254"/>
      <c r="F6" s="254"/>
      <c r="G6" s="254"/>
      <c r="H6" s="254"/>
      <c r="I6" s="254"/>
      <c r="J6" s="254"/>
      <c r="K6" s="254"/>
      <c r="L6" s="255"/>
      <c r="M6" s="260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</row>
    <row r="7" spans="1:36" ht="34.5" customHeight="1">
      <c r="A7" s="112" t="s">
        <v>25</v>
      </c>
      <c r="B7" s="262" t="s">
        <v>72</v>
      </c>
      <c r="C7" s="263"/>
      <c r="D7" s="263"/>
      <c r="E7" s="263"/>
      <c r="F7" s="263"/>
      <c r="G7" s="263"/>
      <c r="H7" s="263"/>
      <c r="I7" s="263"/>
      <c r="J7" s="263"/>
      <c r="K7" s="263"/>
      <c r="L7" s="264"/>
      <c r="M7" s="260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</row>
    <row r="8" spans="1:36" ht="59.25" customHeight="1">
      <c r="A8" s="59"/>
      <c r="B8" s="113" t="s">
        <v>45</v>
      </c>
      <c r="C8" s="59"/>
      <c r="D8" s="3"/>
      <c r="E8" s="59"/>
      <c r="F8" s="59"/>
      <c r="G8" s="59"/>
      <c r="H8" s="59"/>
      <c r="I8" s="59"/>
      <c r="J8" s="59"/>
      <c r="K8" s="59"/>
      <c r="L8" s="122"/>
      <c r="M8" s="260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</row>
    <row r="9" spans="1:12" ht="60" customHeight="1">
      <c r="A9" s="8"/>
      <c r="B9" s="3" t="s">
        <v>124</v>
      </c>
      <c r="C9" s="7" t="s">
        <v>79</v>
      </c>
      <c r="D9" s="97" t="s">
        <v>116</v>
      </c>
      <c r="E9" s="7">
        <v>5227</v>
      </c>
      <c r="F9" s="7">
        <v>5225</v>
      </c>
      <c r="G9" s="7">
        <v>5225</v>
      </c>
      <c r="H9" s="7">
        <v>5225</v>
      </c>
      <c r="I9" s="7">
        <v>5225</v>
      </c>
      <c r="J9" s="7">
        <v>5225</v>
      </c>
      <c r="K9" s="7">
        <v>0.1</v>
      </c>
      <c r="L9" s="124">
        <v>1</v>
      </c>
    </row>
    <row r="10" spans="1:12" ht="91.5" customHeight="1">
      <c r="A10" s="8"/>
      <c r="B10" s="3" t="s">
        <v>123</v>
      </c>
      <c r="C10" s="7" t="s">
        <v>85</v>
      </c>
      <c r="D10" s="97" t="s">
        <v>116</v>
      </c>
      <c r="E10" s="4">
        <v>21.7</v>
      </c>
      <c r="F10" s="4">
        <v>21.6</v>
      </c>
      <c r="G10" s="4">
        <v>21.6</v>
      </c>
      <c r="H10" s="4">
        <v>21.6</v>
      </c>
      <c r="I10" s="4">
        <v>21.6</v>
      </c>
      <c r="J10" s="4">
        <v>21.6</v>
      </c>
      <c r="K10" s="7">
        <v>0.1</v>
      </c>
      <c r="L10" s="124">
        <v>1</v>
      </c>
    </row>
    <row r="11" spans="1:12" ht="83.25" customHeight="1">
      <c r="A11" s="3"/>
      <c r="B11" s="3" t="s">
        <v>125</v>
      </c>
      <c r="C11" s="68" t="s">
        <v>122</v>
      </c>
      <c r="D11" s="97" t="s">
        <v>116</v>
      </c>
      <c r="E11" s="4">
        <v>5.3</v>
      </c>
      <c r="F11" s="4">
        <v>5.2</v>
      </c>
      <c r="G11" s="4">
        <v>5.2</v>
      </c>
      <c r="H11" s="4">
        <v>5.2</v>
      </c>
      <c r="I11" s="4">
        <v>5.2</v>
      </c>
      <c r="J11" s="4">
        <v>5.2</v>
      </c>
      <c r="K11" s="7">
        <v>0.1</v>
      </c>
      <c r="L11" s="124">
        <v>1</v>
      </c>
    </row>
    <row r="12" spans="1:12" ht="50.25" customHeight="1">
      <c r="A12" s="6"/>
      <c r="B12" s="114" t="s">
        <v>46</v>
      </c>
      <c r="C12" s="7"/>
      <c r="D12" s="97"/>
      <c r="E12" s="4"/>
      <c r="F12" s="4"/>
      <c r="G12" s="4"/>
      <c r="H12" s="4"/>
      <c r="I12" s="4"/>
      <c r="J12" s="4"/>
      <c r="K12" s="8"/>
      <c r="L12" s="124"/>
    </row>
    <row r="13" spans="1:12" ht="80.25" customHeight="1">
      <c r="A13" s="6"/>
      <c r="B13" s="3" t="s">
        <v>82</v>
      </c>
      <c r="C13" s="7" t="s">
        <v>79</v>
      </c>
      <c r="D13" s="68" t="s">
        <v>119</v>
      </c>
      <c r="E13" s="77">
        <v>26860</v>
      </c>
      <c r="F13" s="77">
        <v>27000</v>
      </c>
      <c r="G13" s="77">
        <v>27000</v>
      </c>
      <c r="H13" s="77">
        <v>27000</v>
      </c>
      <c r="I13" s="77">
        <v>27000</v>
      </c>
      <c r="J13" s="77">
        <v>27000</v>
      </c>
      <c r="K13" s="7">
        <v>0.3</v>
      </c>
      <c r="L13" s="124">
        <v>1</v>
      </c>
    </row>
    <row r="14" spans="1:12" ht="84" customHeight="1">
      <c r="A14" s="108"/>
      <c r="B14" s="3" t="s">
        <v>126</v>
      </c>
      <c r="C14" s="7" t="s">
        <v>84</v>
      </c>
      <c r="D14" s="68" t="s">
        <v>117</v>
      </c>
      <c r="E14" s="77">
        <v>38</v>
      </c>
      <c r="F14" s="77">
        <v>40</v>
      </c>
      <c r="G14" s="77">
        <v>40</v>
      </c>
      <c r="H14" s="77">
        <v>40</v>
      </c>
      <c r="I14" s="77">
        <v>40</v>
      </c>
      <c r="J14" s="77">
        <v>40</v>
      </c>
      <c r="K14" s="7">
        <v>0.1</v>
      </c>
      <c r="L14" s="124">
        <v>1</v>
      </c>
    </row>
    <row r="15" spans="1:30" ht="54.75" customHeight="1">
      <c r="A15" s="118" t="s">
        <v>4</v>
      </c>
      <c r="B15" s="132" t="s">
        <v>129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4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</row>
    <row r="16" spans="1:12" ht="52.5" customHeight="1">
      <c r="A16" s="106"/>
      <c r="B16" s="135" t="s">
        <v>47</v>
      </c>
      <c r="C16" s="45"/>
      <c r="D16" s="115"/>
      <c r="E16" s="8"/>
      <c r="F16" s="8"/>
      <c r="G16" s="8"/>
      <c r="H16" s="8"/>
      <c r="I16" s="8"/>
      <c r="J16" s="8"/>
      <c r="K16" s="8"/>
      <c r="L16" s="124"/>
    </row>
    <row r="17" spans="1:25" s="11" customFormat="1" ht="79.5" customHeight="1">
      <c r="A17" s="107"/>
      <c r="B17" s="96" t="s">
        <v>127</v>
      </c>
      <c r="C17" s="97" t="s">
        <v>106</v>
      </c>
      <c r="D17" s="97" t="s">
        <v>118</v>
      </c>
      <c r="E17" s="123">
        <v>6300</v>
      </c>
      <c r="F17" s="123">
        <v>6450</v>
      </c>
      <c r="G17" s="123">
        <v>6590</v>
      </c>
      <c r="H17" s="123">
        <v>6590</v>
      </c>
      <c r="I17" s="123">
        <v>6720</v>
      </c>
      <c r="J17" s="123">
        <v>6787</v>
      </c>
      <c r="K17" s="7">
        <v>0.1</v>
      </c>
      <c r="L17" s="125">
        <v>1.05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57" customHeight="1">
      <c r="A18" s="106"/>
      <c r="B18" s="65" t="s">
        <v>104</v>
      </c>
      <c r="C18" s="97" t="s">
        <v>99</v>
      </c>
      <c r="D18" s="97" t="s">
        <v>118</v>
      </c>
      <c r="E18" s="37">
        <v>3793</v>
      </c>
      <c r="F18" s="36">
        <v>3812</v>
      </c>
      <c r="G18" s="36">
        <v>3831</v>
      </c>
      <c r="H18" s="36">
        <v>3831</v>
      </c>
      <c r="I18" s="36">
        <v>3850</v>
      </c>
      <c r="J18" s="36">
        <v>3869</v>
      </c>
      <c r="K18" s="7">
        <v>0.1</v>
      </c>
      <c r="L18" s="124">
        <v>1.01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12" ht="66" customHeight="1">
      <c r="A19" s="109"/>
      <c r="B19" s="96" t="s">
        <v>105</v>
      </c>
      <c r="C19" s="97" t="s">
        <v>100</v>
      </c>
      <c r="D19" s="97" t="s">
        <v>118</v>
      </c>
      <c r="E19" s="123">
        <v>15</v>
      </c>
      <c r="F19" s="77">
        <v>15</v>
      </c>
      <c r="G19" s="77">
        <v>15</v>
      </c>
      <c r="H19" s="77">
        <v>15</v>
      </c>
      <c r="I19" s="77">
        <v>15</v>
      </c>
      <c r="J19" s="77">
        <v>15</v>
      </c>
      <c r="K19" s="7">
        <v>0.1</v>
      </c>
      <c r="L19" s="124">
        <v>1</v>
      </c>
    </row>
  </sheetData>
  <sheetProtection/>
  <mergeCells count="14">
    <mergeCell ref="M6:AJ8"/>
    <mergeCell ref="A4:A5"/>
    <mergeCell ref="L4:L5"/>
    <mergeCell ref="B4:B5"/>
    <mergeCell ref="B6:L6"/>
    <mergeCell ref="B7:L7"/>
    <mergeCell ref="E1:J2"/>
    <mergeCell ref="N1:O1"/>
    <mergeCell ref="A3:J3"/>
    <mergeCell ref="E4:G4"/>
    <mergeCell ref="H4:J4"/>
    <mergeCell ref="C4:C5"/>
    <mergeCell ref="D4:D5"/>
    <mergeCell ref="K4:K5"/>
  </mergeCells>
  <printOptions/>
  <pageMargins left="0.2" right="0.26" top="0.31" bottom="0.44" header="0.18" footer="0.26"/>
  <pageSetup fitToHeight="2" fitToWidth="1" horizontalDpi="600" verticalDpi="600" orientation="landscape" paperSize="9" scale="3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view="pageBreakPreview" zoomScale="50" zoomScaleNormal="50" zoomScaleSheetLayoutView="50" zoomScalePageLayoutView="0" workbookViewId="0" topLeftCell="A1">
      <selection activeCell="F10" sqref="F10"/>
    </sheetView>
  </sheetViews>
  <sheetFormatPr defaultColWidth="14.7109375" defaultRowHeight="39" customHeight="1"/>
  <cols>
    <col min="1" max="1" width="57.8515625" style="9" customWidth="1"/>
    <col min="2" max="3" width="23.7109375" style="2" customWidth="1"/>
    <col min="4" max="5" width="23.28125" style="2" customWidth="1"/>
    <col min="6" max="6" width="24.28125" style="2" customWidth="1"/>
    <col min="7" max="7" width="23.140625" style="1" customWidth="1"/>
    <col min="8" max="8" width="25.421875" style="1" customWidth="1"/>
    <col min="9" max="10" width="28.8515625" style="1" customWidth="1"/>
    <col min="11" max="11" width="27.421875" style="1" customWidth="1"/>
    <col min="12" max="15" width="9.140625" style="1" customWidth="1"/>
    <col min="16" max="234" width="9.140625" style="2" customWidth="1"/>
    <col min="235" max="235" width="7.7109375" style="2" customWidth="1"/>
    <col min="236" max="236" width="21.57421875" style="2" customWidth="1"/>
    <col min="237" max="237" width="72.57421875" style="2" customWidth="1"/>
    <col min="238" max="16384" width="14.7109375" style="2" customWidth="1"/>
  </cols>
  <sheetData>
    <row r="1" spans="1:12" ht="137.25" customHeight="1">
      <c r="A1" s="23"/>
      <c r="B1" s="217"/>
      <c r="C1" s="217"/>
      <c r="D1" s="217"/>
      <c r="E1" s="217"/>
      <c r="F1" s="217"/>
      <c r="G1" s="217" t="s">
        <v>175</v>
      </c>
      <c r="H1" s="217"/>
      <c r="I1" s="217"/>
      <c r="J1" s="217"/>
      <c r="K1" s="217"/>
      <c r="L1" s="22"/>
    </row>
    <row r="2" spans="1:11" ht="48" customHeight="1" thickBot="1">
      <c r="A2" s="268" t="s">
        <v>108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66" customHeight="1">
      <c r="A3" s="269" t="s">
        <v>9</v>
      </c>
      <c r="B3" s="271" t="s">
        <v>10</v>
      </c>
      <c r="C3" s="272"/>
      <c r="D3" s="272"/>
      <c r="E3" s="272"/>
      <c r="F3" s="273"/>
      <c r="G3" s="271" t="s">
        <v>11</v>
      </c>
      <c r="H3" s="272"/>
      <c r="I3" s="272"/>
      <c r="J3" s="272"/>
      <c r="K3" s="274"/>
    </row>
    <row r="4" spans="1:11" ht="189.75" customHeight="1">
      <c r="A4" s="270"/>
      <c r="B4" s="7" t="s">
        <v>121</v>
      </c>
      <c r="C4" s="7" t="s">
        <v>12</v>
      </c>
      <c r="D4" s="7" t="s">
        <v>19</v>
      </c>
      <c r="E4" s="7" t="s">
        <v>20</v>
      </c>
      <c r="F4" s="7" t="s">
        <v>137</v>
      </c>
      <c r="G4" s="7" t="s">
        <v>121</v>
      </c>
      <c r="H4" s="7" t="s">
        <v>12</v>
      </c>
      <c r="I4" s="7" t="s">
        <v>19</v>
      </c>
      <c r="J4" s="7" t="s">
        <v>20</v>
      </c>
      <c r="K4" s="7" t="s">
        <v>137</v>
      </c>
    </row>
    <row r="5" spans="1:11" ht="53.25" customHeight="1">
      <c r="A5" s="265" t="s">
        <v>110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</row>
    <row r="6" spans="1:11" ht="34.5" customHeight="1">
      <c r="A6" s="266" t="s">
        <v>173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</row>
    <row r="7" spans="1:11" ht="114" customHeight="1">
      <c r="A7" s="38" t="s">
        <v>51</v>
      </c>
      <c r="B7" s="8">
        <v>5225</v>
      </c>
      <c r="C7" s="8">
        <v>5225</v>
      </c>
      <c r="D7" s="8">
        <v>5225</v>
      </c>
      <c r="E7" s="8">
        <v>5225</v>
      </c>
      <c r="F7" s="8">
        <v>5225</v>
      </c>
      <c r="G7" s="211">
        <v>16790.1</v>
      </c>
      <c r="H7" s="211">
        <v>17481.587</v>
      </c>
      <c r="I7" s="211">
        <v>19999.543</v>
      </c>
      <c r="J7" s="211">
        <v>19999.543</v>
      </c>
      <c r="K7" s="211">
        <v>19999.543</v>
      </c>
    </row>
    <row r="8" spans="1:11" ht="39" customHeight="1">
      <c r="A8" s="267"/>
      <c r="B8" s="267"/>
      <c r="C8" s="267"/>
      <c r="D8" s="267"/>
      <c r="E8" s="267"/>
      <c r="F8" s="267"/>
      <c r="G8" s="267"/>
      <c r="H8" s="267"/>
      <c r="I8" s="267"/>
      <c r="J8" s="267"/>
      <c r="K8" s="267"/>
    </row>
    <row r="12" spans="7:11" ht="39" customHeight="1">
      <c r="G12" s="217"/>
      <c r="H12" s="217"/>
      <c r="I12" s="217"/>
      <c r="J12" s="217"/>
      <c r="K12" s="217"/>
    </row>
    <row r="13" spans="7:11" ht="159" customHeight="1">
      <c r="G13" s="217"/>
      <c r="H13" s="217"/>
      <c r="I13" s="217"/>
      <c r="J13" s="217"/>
      <c r="K13" s="217"/>
    </row>
  </sheetData>
  <sheetProtection/>
  <mergeCells count="10">
    <mergeCell ref="G12:K13"/>
    <mergeCell ref="A5:K5"/>
    <mergeCell ref="A6:K6"/>
    <mergeCell ref="A8:K8"/>
    <mergeCell ref="B1:F1"/>
    <mergeCell ref="G1:K1"/>
    <mergeCell ref="A2:K2"/>
    <mergeCell ref="A3:A4"/>
    <mergeCell ref="B3:F3"/>
    <mergeCell ref="G3:K3"/>
  </mergeCells>
  <printOptions/>
  <pageMargins left="0.3" right="0.31" top="1" bottom="1" header="0.5" footer="0.5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9"/>
  <sheetViews>
    <sheetView view="pageBreakPreview" zoomScale="45" zoomScaleNormal="50" zoomScaleSheetLayoutView="45" zoomScalePageLayoutView="0" workbookViewId="0" topLeftCell="A1">
      <selection activeCell="A1" sqref="A1"/>
    </sheetView>
  </sheetViews>
  <sheetFormatPr defaultColWidth="7.7109375" defaultRowHeight="39" customHeight="1"/>
  <cols>
    <col min="1" max="1" width="7.8515625" style="2" customWidth="1"/>
    <col min="2" max="2" width="56.421875" style="9" customWidth="1"/>
    <col min="3" max="3" width="34.140625" style="9" customWidth="1"/>
    <col min="4" max="4" width="10.7109375" style="9" customWidth="1"/>
    <col min="5" max="5" width="11.8515625" style="9" customWidth="1"/>
    <col min="6" max="6" width="13.8515625" style="9" customWidth="1"/>
    <col min="7" max="7" width="11.28125" style="9" customWidth="1"/>
    <col min="8" max="8" width="29.28125" style="9" customWidth="1"/>
    <col min="9" max="9" width="11.57421875" style="2" customWidth="1"/>
    <col min="10" max="10" width="12.00390625" style="2" customWidth="1"/>
    <col min="11" max="11" width="18.57421875" style="2" customWidth="1"/>
    <col min="12" max="12" width="11.57421875" style="2" customWidth="1"/>
    <col min="13" max="13" width="22.8515625" style="2" customWidth="1"/>
    <col min="14" max="14" width="13.421875" style="1" customWidth="1"/>
    <col min="15" max="15" width="13.140625" style="1" customWidth="1"/>
    <col min="16" max="16" width="20.57421875" style="1" customWidth="1"/>
    <col min="17" max="17" width="10.00390625" style="1" customWidth="1"/>
    <col min="18" max="18" width="25.28125" style="1" customWidth="1"/>
    <col min="19" max="19" width="10.28125" style="1" customWidth="1"/>
    <col min="20" max="20" width="11.7109375" style="1" customWidth="1"/>
    <col min="21" max="21" width="17.7109375" style="1" customWidth="1"/>
    <col min="22" max="22" width="10.8515625" style="1" customWidth="1"/>
    <col min="23" max="23" width="24.8515625" style="1" customWidth="1"/>
    <col min="24" max="24" width="11.7109375" style="1" customWidth="1"/>
    <col min="25" max="25" width="10.8515625" style="1" customWidth="1"/>
    <col min="26" max="26" width="18.57421875" style="1" customWidth="1"/>
    <col min="27" max="27" width="11.421875" style="1" customWidth="1"/>
    <col min="28" max="28" width="25.421875" style="1" customWidth="1"/>
    <col min="29" max="29" width="43.8515625" style="1" customWidth="1"/>
    <col min="30" max="255" width="9.140625" style="2" customWidth="1"/>
    <col min="256" max="16384" width="7.7109375" style="2" customWidth="1"/>
  </cols>
  <sheetData>
    <row r="1" spans="1:29" ht="132.75" customHeight="1">
      <c r="A1" s="25"/>
      <c r="B1" s="23"/>
      <c r="C1" s="23"/>
      <c r="D1" s="23"/>
      <c r="E1" s="23"/>
      <c r="F1" s="23"/>
      <c r="G1" s="23"/>
      <c r="H1" s="23"/>
      <c r="I1" s="217"/>
      <c r="J1" s="217"/>
      <c r="K1" s="217"/>
      <c r="L1" s="217"/>
      <c r="M1" s="217"/>
      <c r="N1" s="217"/>
      <c r="O1" s="24"/>
      <c r="P1" s="21"/>
      <c r="Q1" s="21"/>
      <c r="R1" s="21"/>
      <c r="S1" s="217" t="s">
        <v>187</v>
      </c>
      <c r="T1" s="217"/>
      <c r="U1" s="217"/>
      <c r="V1" s="217"/>
      <c r="W1" s="217"/>
      <c r="X1" s="217"/>
      <c r="Y1" s="217"/>
      <c r="Z1" s="217"/>
      <c r="AA1" s="217"/>
      <c r="AB1" s="217"/>
      <c r="AC1" s="217"/>
    </row>
    <row r="2" spans="1:28" ht="25.5" customHeight="1">
      <c r="A2" s="25"/>
      <c r="B2" s="23"/>
      <c r="C2" s="23"/>
      <c r="D2" s="23"/>
      <c r="E2" s="23"/>
      <c r="F2" s="23"/>
      <c r="G2" s="23"/>
      <c r="H2" s="23"/>
      <c r="I2" s="217"/>
      <c r="J2" s="217"/>
      <c r="K2" s="217"/>
      <c r="L2" s="217"/>
      <c r="M2" s="217"/>
      <c r="N2" s="217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40.5" customHeight="1">
      <c r="A3" s="275" t="s">
        <v>53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13"/>
      <c r="Y3" s="13"/>
      <c r="Z3" s="13"/>
      <c r="AA3" s="13"/>
      <c r="AB3" s="13"/>
    </row>
    <row r="4" spans="1:39" ht="66" customHeight="1">
      <c r="A4" s="219" t="s">
        <v>23</v>
      </c>
      <c r="B4" s="219" t="s">
        <v>133</v>
      </c>
      <c r="C4" s="219" t="s">
        <v>169</v>
      </c>
      <c r="D4" s="219" t="s">
        <v>33</v>
      </c>
      <c r="E4" s="219"/>
      <c r="F4" s="219"/>
      <c r="G4" s="219"/>
      <c r="H4" s="219" t="s">
        <v>18</v>
      </c>
      <c r="I4" s="246" t="s">
        <v>12</v>
      </c>
      <c r="J4" s="246"/>
      <c r="K4" s="246"/>
      <c r="L4" s="246"/>
      <c r="M4" s="246"/>
      <c r="N4" s="246" t="s">
        <v>19</v>
      </c>
      <c r="O4" s="246"/>
      <c r="P4" s="246"/>
      <c r="Q4" s="246"/>
      <c r="R4" s="246"/>
      <c r="S4" s="246" t="s">
        <v>20</v>
      </c>
      <c r="T4" s="246"/>
      <c r="U4" s="246"/>
      <c r="V4" s="246"/>
      <c r="W4" s="246"/>
      <c r="X4" s="246" t="s">
        <v>137</v>
      </c>
      <c r="Y4" s="246"/>
      <c r="Z4" s="246"/>
      <c r="AA4" s="246"/>
      <c r="AB4" s="246"/>
      <c r="AC4" s="219" t="s">
        <v>29</v>
      </c>
      <c r="AE4" s="217"/>
      <c r="AF4" s="217"/>
      <c r="AG4" s="217"/>
      <c r="AH4" s="217"/>
      <c r="AI4" s="217"/>
      <c r="AJ4" s="217"/>
      <c r="AK4" s="217"/>
      <c r="AL4" s="217"/>
      <c r="AM4" s="217"/>
    </row>
    <row r="5" spans="1:29" ht="66" customHeight="1">
      <c r="A5" s="219"/>
      <c r="B5" s="219"/>
      <c r="C5" s="219"/>
      <c r="D5" s="219"/>
      <c r="E5" s="219"/>
      <c r="F5" s="219"/>
      <c r="G5" s="219"/>
      <c r="H5" s="219"/>
      <c r="I5" s="246" t="s">
        <v>32</v>
      </c>
      <c r="J5" s="246"/>
      <c r="K5" s="246"/>
      <c r="L5" s="246"/>
      <c r="M5" s="246"/>
      <c r="N5" s="246" t="s">
        <v>32</v>
      </c>
      <c r="O5" s="246"/>
      <c r="P5" s="246"/>
      <c r="Q5" s="246"/>
      <c r="R5" s="246"/>
      <c r="S5" s="246" t="s">
        <v>32</v>
      </c>
      <c r="T5" s="246"/>
      <c r="U5" s="246"/>
      <c r="V5" s="246"/>
      <c r="W5" s="246"/>
      <c r="X5" s="246" t="s">
        <v>32</v>
      </c>
      <c r="Y5" s="246"/>
      <c r="Z5" s="246"/>
      <c r="AA5" s="246"/>
      <c r="AB5" s="246"/>
      <c r="AC5" s="219"/>
    </row>
    <row r="6" spans="1:29" ht="107.25" customHeight="1">
      <c r="A6" s="219"/>
      <c r="B6" s="219"/>
      <c r="C6" s="219"/>
      <c r="D6" s="219"/>
      <c r="E6" s="219"/>
      <c r="F6" s="219"/>
      <c r="G6" s="219"/>
      <c r="H6" s="219"/>
      <c r="I6" s="219" t="s">
        <v>14</v>
      </c>
      <c r="J6" s="219" t="s">
        <v>15</v>
      </c>
      <c r="K6" s="219" t="s">
        <v>13</v>
      </c>
      <c r="L6" s="219" t="s">
        <v>16</v>
      </c>
      <c r="M6" s="7" t="s">
        <v>17</v>
      </c>
      <c r="N6" s="219" t="s">
        <v>14</v>
      </c>
      <c r="O6" s="219" t="s">
        <v>15</v>
      </c>
      <c r="P6" s="219" t="s">
        <v>13</v>
      </c>
      <c r="Q6" s="219" t="s">
        <v>16</v>
      </c>
      <c r="R6" s="7" t="s">
        <v>21</v>
      </c>
      <c r="S6" s="219" t="s">
        <v>14</v>
      </c>
      <c r="T6" s="219" t="s">
        <v>15</v>
      </c>
      <c r="U6" s="219" t="s">
        <v>13</v>
      </c>
      <c r="V6" s="219" t="s">
        <v>16</v>
      </c>
      <c r="W6" s="7" t="s">
        <v>22</v>
      </c>
      <c r="X6" s="219" t="s">
        <v>14</v>
      </c>
      <c r="Y6" s="219" t="s">
        <v>15</v>
      </c>
      <c r="Z6" s="219" t="s">
        <v>13</v>
      </c>
      <c r="AA6" s="219" t="s">
        <v>16</v>
      </c>
      <c r="AB6" s="7" t="s">
        <v>138</v>
      </c>
      <c r="AC6" s="219"/>
    </row>
    <row r="7" spans="1:29" ht="30.75" customHeight="1">
      <c r="A7" s="219"/>
      <c r="B7" s="219"/>
      <c r="C7" s="219"/>
      <c r="D7" s="28" t="s">
        <v>31</v>
      </c>
      <c r="E7" s="28" t="s">
        <v>34</v>
      </c>
      <c r="F7" s="28" t="s">
        <v>35</v>
      </c>
      <c r="G7" s="28" t="s">
        <v>36</v>
      </c>
      <c r="H7" s="7" t="s">
        <v>144</v>
      </c>
      <c r="I7" s="219"/>
      <c r="J7" s="219"/>
      <c r="K7" s="219"/>
      <c r="L7" s="219"/>
      <c r="M7" s="7" t="s">
        <v>44</v>
      </c>
      <c r="N7" s="219"/>
      <c r="O7" s="219"/>
      <c r="P7" s="219"/>
      <c r="Q7" s="219"/>
      <c r="R7" s="7" t="s">
        <v>38</v>
      </c>
      <c r="S7" s="219"/>
      <c r="T7" s="219"/>
      <c r="U7" s="219"/>
      <c r="V7" s="219"/>
      <c r="W7" s="7" t="s">
        <v>43</v>
      </c>
      <c r="X7" s="219"/>
      <c r="Y7" s="219"/>
      <c r="Z7" s="219"/>
      <c r="AA7" s="219"/>
      <c r="AB7" s="7" t="s">
        <v>143</v>
      </c>
      <c r="AC7" s="219"/>
    </row>
    <row r="8" spans="1:29" ht="26.25" customHeight="1">
      <c r="A8" s="29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30">
        <v>12</v>
      </c>
      <c r="M8" s="30">
        <v>13</v>
      </c>
      <c r="N8" s="30">
        <v>14</v>
      </c>
      <c r="O8" s="30">
        <v>15</v>
      </c>
      <c r="P8" s="30">
        <v>16</v>
      </c>
      <c r="Q8" s="30">
        <v>17</v>
      </c>
      <c r="R8" s="30">
        <v>18</v>
      </c>
      <c r="S8" s="30">
        <v>19</v>
      </c>
      <c r="T8" s="30">
        <v>20</v>
      </c>
      <c r="U8" s="30">
        <v>21</v>
      </c>
      <c r="V8" s="30">
        <v>22</v>
      </c>
      <c r="W8" s="30">
        <v>23</v>
      </c>
      <c r="X8" s="30">
        <v>24</v>
      </c>
      <c r="Y8" s="30">
        <v>25</v>
      </c>
      <c r="Z8" s="30">
        <v>26</v>
      </c>
      <c r="AA8" s="30">
        <v>27</v>
      </c>
      <c r="AB8" s="30">
        <v>28</v>
      </c>
      <c r="AC8" s="29">
        <v>29</v>
      </c>
    </row>
    <row r="9" spans="1:29" ht="108.75" customHeight="1">
      <c r="A9" s="150"/>
      <c r="B9" s="145" t="s">
        <v>140</v>
      </c>
      <c r="C9" s="151" t="s">
        <v>54</v>
      </c>
      <c r="D9" s="146" t="s">
        <v>149</v>
      </c>
      <c r="E9" s="146" t="s">
        <v>150</v>
      </c>
      <c r="F9" s="147"/>
      <c r="G9" s="147"/>
      <c r="H9" s="147">
        <f>M9+R9+W9+AB9</f>
        <v>77480.21599999999</v>
      </c>
      <c r="I9" s="110">
        <f>I12+I16</f>
        <v>0</v>
      </c>
      <c r="J9" s="110">
        <f>J12+J16</f>
        <v>0</v>
      </c>
      <c r="K9" s="176">
        <f>K12+K16</f>
        <v>17481.587</v>
      </c>
      <c r="L9" s="110">
        <f>L12+L16</f>
        <v>0</v>
      </c>
      <c r="M9" s="176">
        <f>SUM(I9:L9)</f>
        <v>17481.587</v>
      </c>
      <c r="N9" s="110">
        <f>N12+N16</f>
        <v>0</v>
      </c>
      <c r="O9" s="110">
        <f>O12+O16</f>
        <v>0</v>
      </c>
      <c r="P9" s="176">
        <f>P12+P16</f>
        <v>19999.542999999998</v>
      </c>
      <c r="Q9" s="110">
        <f>Q12+Q16</f>
        <v>0</v>
      </c>
      <c r="R9" s="176">
        <f>SUM(N9:Q9)</f>
        <v>19999.542999999998</v>
      </c>
      <c r="S9" s="110">
        <f>S12+S16</f>
        <v>0</v>
      </c>
      <c r="T9" s="110">
        <f>T12+T16</f>
        <v>0</v>
      </c>
      <c r="U9" s="176">
        <f>U12+U16</f>
        <v>19999.542999999998</v>
      </c>
      <c r="V9" s="110">
        <f>V12+V16</f>
        <v>0</v>
      </c>
      <c r="W9" s="176">
        <f>SUM(S9:V9)</f>
        <v>19999.542999999998</v>
      </c>
      <c r="X9" s="110">
        <f>X12+X16</f>
        <v>0</v>
      </c>
      <c r="Y9" s="110">
        <f>Y12+Y16</f>
        <v>0</v>
      </c>
      <c r="Z9" s="176">
        <f>Z12+Z16</f>
        <v>19999.542999999998</v>
      </c>
      <c r="AA9" s="110">
        <f>AA12+AA16</f>
        <v>0</v>
      </c>
      <c r="AB9" s="176">
        <f>SUM(X9:AA9)</f>
        <v>19999.542999999998</v>
      </c>
      <c r="AC9" s="145"/>
    </row>
    <row r="10" spans="1:29" ht="26.25" customHeight="1">
      <c r="A10" s="227" t="s">
        <v>109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9"/>
    </row>
    <row r="11" spans="1:29" ht="41.25" customHeight="1">
      <c r="A11" s="227" t="s">
        <v>91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9"/>
    </row>
    <row r="12" spans="1:29" ht="146.25" customHeight="1">
      <c r="A12" s="48" t="s">
        <v>25</v>
      </c>
      <c r="B12" s="3" t="s">
        <v>145</v>
      </c>
      <c r="C12" s="3" t="s">
        <v>54</v>
      </c>
      <c r="D12" s="126" t="s">
        <v>149</v>
      </c>
      <c r="E12" s="126" t="s">
        <v>150</v>
      </c>
      <c r="F12" s="126"/>
      <c r="G12" s="126"/>
      <c r="H12" s="78">
        <f>M12+R12+W12+AB12</f>
        <v>76355.21599999999</v>
      </c>
      <c r="I12" s="79">
        <f>I13+I14+I15</f>
        <v>0</v>
      </c>
      <c r="J12" s="79">
        <f>J13+J14+J15</f>
        <v>0</v>
      </c>
      <c r="K12" s="181">
        <f>K13+K14+K15</f>
        <v>17481.587</v>
      </c>
      <c r="L12" s="79">
        <f>L13+L14+L15</f>
        <v>0</v>
      </c>
      <c r="M12" s="179">
        <f>SUM(I12:L12)</f>
        <v>17481.587</v>
      </c>
      <c r="N12" s="79">
        <f>N13+N14+N15</f>
        <v>0</v>
      </c>
      <c r="O12" s="79">
        <f>O13+O14+O15</f>
        <v>0</v>
      </c>
      <c r="P12" s="79">
        <f>P13+P14+P15</f>
        <v>19624.542999999998</v>
      </c>
      <c r="Q12" s="79">
        <f>Q13+Q14+Q15</f>
        <v>0</v>
      </c>
      <c r="R12" s="79">
        <f aca="true" t="shared" si="0" ref="R12:R18">SUM(N12:Q12)</f>
        <v>19624.542999999998</v>
      </c>
      <c r="S12" s="79">
        <f>S13+S14+S15</f>
        <v>0</v>
      </c>
      <c r="T12" s="79">
        <f>T13+T14+T15</f>
        <v>0</v>
      </c>
      <c r="U12" s="79">
        <f>U13+U14+U15</f>
        <v>19624.542999999998</v>
      </c>
      <c r="V12" s="79">
        <f>V13+V14+V15</f>
        <v>0</v>
      </c>
      <c r="W12" s="79">
        <f aca="true" t="shared" si="1" ref="W12:W18">SUM(S12:V12)</f>
        <v>19624.542999999998</v>
      </c>
      <c r="X12" s="79">
        <f>X13+X14+X15</f>
        <v>0</v>
      </c>
      <c r="Y12" s="79">
        <f>Y13+Y14+Y15</f>
        <v>0</v>
      </c>
      <c r="Z12" s="79">
        <f>Z13+Z14+Z15</f>
        <v>19624.542999999998</v>
      </c>
      <c r="AA12" s="79">
        <f>AA13+AA14+AA15</f>
        <v>0</v>
      </c>
      <c r="AB12" s="79">
        <f aca="true" t="shared" si="2" ref="AB12:AB18">SUM(X12:AA12)</f>
        <v>19624.542999999998</v>
      </c>
      <c r="AC12" s="276" t="s">
        <v>182</v>
      </c>
    </row>
    <row r="13" spans="1:29" ht="146.25" customHeight="1">
      <c r="A13" s="48"/>
      <c r="B13" s="3"/>
      <c r="C13" s="3"/>
      <c r="D13" s="126" t="s">
        <v>149</v>
      </c>
      <c r="E13" s="126" t="s">
        <v>150</v>
      </c>
      <c r="F13" s="126" t="s">
        <v>151</v>
      </c>
      <c r="G13" s="126" t="s">
        <v>152</v>
      </c>
      <c r="H13" s="78">
        <f aca="true" t="shared" si="3" ref="H13:H18">M13+R13+W13+AB13</f>
        <v>54310.093</v>
      </c>
      <c r="I13" s="136"/>
      <c r="J13" s="136"/>
      <c r="K13" s="173">
        <v>12199.06</v>
      </c>
      <c r="L13" s="136"/>
      <c r="M13" s="124">
        <f aca="true" t="shared" si="4" ref="M13:M18">SUM(I13:L13)</f>
        <v>12199.06</v>
      </c>
      <c r="N13" s="136"/>
      <c r="O13" s="136"/>
      <c r="P13" s="170">
        <v>14037.011</v>
      </c>
      <c r="Q13" s="136"/>
      <c r="R13" s="79">
        <f t="shared" si="0"/>
        <v>14037.011</v>
      </c>
      <c r="S13" s="136"/>
      <c r="T13" s="136"/>
      <c r="U13" s="170">
        <v>14037.011</v>
      </c>
      <c r="V13" s="136"/>
      <c r="W13" s="79">
        <f t="shared" si="1"/>
        <v>14037.011</v>
      </c>
      <c r="X13" s="136"/>
      <c r="Y13" s="136"/>
      <c r="Z13" s="170">
        <v>14037.011</v>
      </c>
      <c r="AA13" s="136"/>
      <c r="AB13" s="79">
        <f t="shared" si="2"/>
        <v>14037.011</v>
      </c>
      <c r="AC13" s="277"/>
    </row>
    <row r="14" spans="1:29" ht="32.25" customHeight="1">
      <c r="A14" s="48"/>
      <c r="B14" s="3"/>
      <c r="C14" s="3"/>
      <c r="D14" s="126" t="s">
        <v>149</v>
      </c>
      <c r="E14" s="126" t="s">
        <v>150</v>
      </c>
      <c r="F14" s="126" t="s">
        <v>151</v>
      </c>
      <c r="G14" s="126" t="s">
        <v>153</v>
      </c>
      <c r="H14" s="78">
        <f t="shared" si="3"/>
        <v>6164.616</v>
      </c>
      <c r="I14" s="136"/>
      <c r="J14" s="136"/>
      <c r="K14" s="170">
        <v>884.466</v>
      </c>
      <c r="L14" s="136"/>
      <c r="M14" s="179">
        <f t="shared" si="4"/>
        <v>884.466</v>
      </c>
      <c r="N14" s="136"/>
      <c r="O14" s="136"/>
      <c r="P14" s="170">
        <v>1760.05</v>
      </c>
      <c r="Q14" s="136"/>
      <c r="R14" s="79">
        <f t="shared" si="0"/>
        <v>1760.05</v>
      </c>
      <c r="S14" s="136"/>
      <c r="T14" s="136"/>
      <c r="U14" s="170">
        <v>1760.05</v>
      </c>
      <c r="V14" s="136"/>
      <c r="W14" s="79">
        <f t="shared" si="1"/>
        <v>1760.05</v>
      </c>
      <c r="X14" s="136"/>
      <c r="Y14" s="136"/>
      <c r="Z14" s="170">
        <v>1760.05</v>
      </c>
      <c r="AA14" s="136"/>
      <c r="AB14" s="79">
        <f t="shared" si="2"/>
        <v>1760.05</v>
      </c>
      <c r="AC14" s="277"/>
    </row>
    <row r="15" spans="1:29" ht="33.75" customHeight="1">
      <c r="A15" s="48"/>
      <c r="B15" s="3"/>
      <c r="C15" s="3"/>
      <c r="D15" s="126" t="s">
        <v>149</v>
      </c>
      <c r="E15" s="126" t="s">
        <v>150</v>
      </c>
      <c r="F15" s="126" t="s">
        <v>151</v>
      </c>
      <c r="G15" s="126" t="s">
        <v>154</v>
      </c>
      <c r="H15" s="78">
        <f t="shared" si="3"/>
        <v>15880.507</v>
      </c>
      <c r="I15" s="136"/>
      <c r="J15" s="136"/>
      <c r="K15" s="170">
        <v>4398.061</v>
      </c>
      <c r="L15" s="136"/>
      <c r="M15" s="179">
        <f t="shared" si="4"/>
        <v>4398.061</v>
      </c>
      <c r="N15" s="136"/>
      <c r="O15" s="136"/>
      <c r="P15" s="170">
        <v>3827.482</v>
      </c>
      <c r="Q15" s="136"/>
      <c r="R15" s="79">
        <f t="shared" si="0"/>
        <v>3827.482</v>
      </c>
      <c r="S15" s="136"/>
      <c r="T15" s="136"/>
      <c r="U15" s="170">
        <v>3827.482</v>
      </c>
      <c r="V15" s="136"/>
      <c r="W15" s="79">
        <f t="shared" si="1"/>
        <v>3827.482</v>
      </c>
      <c r="X15" s="136"/>
      <c r="Y15" s="136"/>
      <c r="Z15" s="170">
        <v>3827.482</v>
      </c>
      <c r="AA15" s="136"/>
      <c r="AB15" s="79">
        <f t="shared" si="2"/>
        <v>3827.482</v>
      </c>
      <c r="AC15" s="278"/>
    </row>
    <row r="16" spans="1:29" ht="203.25" customHeight="1">
      <c r="A16" s="48" t="s">
        <v>4</v>
      </c>
      <c r="B16" s="3" t="s">
        <v>147</v>
      </c>
      <c r="C16" s="3" t="s">
        <v>54</v>
      </c>
      <c r="D16" s="126" t="s">
        <v>149</v>
      </c>
      <c r="E16" s="126" t="s">
        <v>150</v>
      </c>
      <c r="F16" s="126"/>
      <c r="G16" s="126"/>
      <c r="H16" s="78">
        <f>M16+R16+W16+AB16</f>
        <v>1125</v>
      </c>
      <c r="I16" s="79">
        <f>SUM(I17:I18)</f>
        <v>0</v>
      </c>
      <c r="J16" s="79">
        <f>SUM(J17:J18)</f>
        <v>0</v>
      </c>
      <c r="K16" s="79">
        <f>SUM(K17:K18)</f>
        <v>0</v>
      </c>
      <c r="L16" s="79">
        <f>SUM(L17:L18)</f>
        <v>0</v>
      </c>
      <c r="M16" s="78">
        <f t="shared" si="4"/>
        <v>0</v>
      </c>
      <c r="N16" s="79">
        <f>SUM(N17:N18)</f>
        <v>0</v>
      </c>
      <c r="O16" s="79">
        <f>SUM(O17:O18)</f>
        <v>0</v>
      </c>
      <c r="P16" s="79">
        <f>SUM(P17:P18)</f>
        <v>375</v>
      </c>
      <c r="Q16" s="79">
        <f>SUM(Q17:Q18)</f>
        <v>0</v>
      </c>
      <c r="R16" s="79">
        <f t="shared" si="0"/>
        <v>375</v>
      </c>
      <c r="S16" s="79">
        <f>SUM(S17:S18)</f>
        <v>0</v>
      </c>
      <c r="T16" s="79">
        <f>SUM(T17:T18)</f>
        <v>0</v>
      </c>
      <c r="U16" s="79">
        <f>SUM(U17:U18)</f>
        <v>375</v>
      </c>
      <c r="V16" s="79">
        <f>SUM(V17:V18)</f>
        <v>0</v>
      </c>
      <c r="W16" s="79">
        <f t="shared" si="1"/>
        <v>375</v>
      </c>
      <c r="X16" s="79">
        <f>SUM(X17:X18)</f>
        <v>0</v>
      </c>
      <c r="Y16" s="79">
        <f>SUM(Y17:Y18)</f>
        <v>0</v>
      </c>
      <c r="Z16" s="79">
        <f>SUM(Z17:Z18)</f>
        <v>375</v>
      </c>
      <c r="AA16" s="79">
        <f>SUM(AA17:AA18)</f>
        <v>0</v>
      </c>
      <c r="AB16" s="79">
        <f t="shared" si="2"/>
        <v>375</v>
      </c>
      <c r="AC16" s="160" t="s">
        <v>179</v>
      </c>
    </row>
    <row r="17" spans="1:29" ht="35.25" customHeight="1">
      <c r="A17" s="48"/>
      <c r="B17" s="3"/>
      <c r="C17" s="3"/>
      <c r="D17" s="126" t="s">
        <v>149</v>
      </c>
      <c r="E17" s="126" t="s">
        <v>150</v>
      </c>
      <c r="F17" s="126" t="s">
        <v>155</v>
      </c>
      <c r="G17" s="126" t="s">
        <v>154</v>
      </c>
      <c r="H17" s="78">
        <f t="shared" si="3"/>
        <v>1125</v>
      </c>
      <c r="I17" s="136"/>
      <c r="J17" s="136"/>
      <c r="K17" s="136"/>
      <c r="L17" s="136"/>
      <c r="M17" s="78">
        <f t="shared" si="4"/>
        <v>0</v>
      </c>
      <c r="N17" s="136"/>
      <c r="O17" s="136"/>
      <c r="P17" s="136">
        <v>375</v>
      </c>
      <c r="Q17" s="136"/>
      <c r="R17" s="79">
        <f t="shared" si="0"/>
        <v>375</v>
      </c>
      <c r="S17" s="136"/>
      <c r="T17" s="136"/>
      <c r="U17" s="136">
        <v>375</v>
      </c>
      <c r="V17" s="136"/>
      <c r="W17" s="79">
        <f t="shared" si="1"/>
        <v>375</v>
      </c>
      <c r="X17" s="136"/>
      <c r="Y17" s="136"/>
      <c r="Z17" s="136">
        <v>375</v>
      </c>
      <c r="AA17" s="136"/>
      <c r="AB17" s="79">
        <f t="shared" si="2"/>
        <v>375</v>
      </c>
      <c r="AC17" s="74"/>
    </row>
    <row r="18" spans="1:29" ht="30.75" customHeight="1">
      <c r="A18" s="48"/>
      <c r="B18" s="3"/>
      <c r="C18" s="3"/>
      <c r="D18" s="126" t="s">
        <v>149</v>
      </c>
      <c r="E18" s="126" t="s">
        <v>150</v>
      </c>
      <c r="F18" s="126" t="s">
        <v>151</v>
      </c>
      <c r="G18" s="126" t="s">
        <v>154</v>
      </c>
      <c r="H18" s="78">
        <f t="shared" si="3"/>
        <v>0</v>
      </c>
      <c r="I18" s="136"/>
      <c r="J18" s="136"/>
      <c r="K18" s="136"/>
      <c r="L18" s="136"/>
      <c r="M18" s="78">
        <f t="shared" si="4"/>
        <v>0</v>
      </c>
      <c r="N18" s="136"/>
      <c r="O18" s="136"/>
      <c r="P18" s="136"/>
      <c r="Q18" s="136"/>
      <c r="R18" s="79">
        <f t="shared" si="0"/>
        <v>0</v>
      </c>
      <c r="S18" s="136"/>
      <c r="T18" s="136"/>
      <c r="U18" s="136"/>
      <c r="V18" s="136"/>
      <c r="W18" s="79">
        <f t="shared" si="1"/>
        <v>0</v>
      </c>
      <c r="X18" s="136"/>
      <c r="Y18" s="136"/>
      <c r="Z18" s="136"/>
      <c r="AA18" s="136"/>
      <c r="AB18" s="79">
        <f t="shared" si="2"/>
        <v>0</v>
      </c>
      <c r="AC18" s="74"/>
    </row>
    <row r="19" spans="1:29" ht="41.25" customHeight="1" hidden="1">
      <c r="A19" s="43"/>
      <c r="B19" s="5"/>
      <c r="C19" s="5"/>
      <c r="D19" s="5"/>
      <c r="E19" s="5"/>
      <c r="F19" s="5"/>
      <c r="G19" s="5"/>
      <c r="H19" s="5"/>
      <c r="I19" s="4"/>
      <c r="J19" s="7"/>
      <c r="K19" s="4"/>
      <c r="L19" s="44"/>
      <c r="M19" s="44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5"/>
    </row>
    <row r="20" spans="1:29" ht="33" customHeight="1" hidden="1">
      <c r="A20" s="43" t="s">
        <v>24</v>
      </c>
      <c r="B20" s="5" t="s">
        <v>40</v>
      </c>
      <c r="C20" s="5"/>
      <c r="D20" s="5"/>
      <c r="E20" s="5"/>
      <c r="F20" s="5"/>
      <c r="G20" s="5"/>
      <c r="H20" s="5"/>
      <c r="I20" s="4"/>
      <c r="J20" s="7"/>
      <c r="K20" s="4"/>
      <c r="L20" s="44"/>
      <c r="M20" s="44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5"/>
    </row>
    <row r="21" spans="1:29" ht="52.5" customHeight="1" hidden="1">
      <c r="A21" s="43" t="s">
        <v>26</v>
      </c>
      <c r="B21" s="5" t="s">
        <v>41</v>
      </c>
      <c r="C21" s="6"/>
      <c r="D21" s="6"/>
      <c r="E21" s="6"/>
      <c r="F21" s="6"/>
      <c r="G21" s="6"/>
      <c r="H21" s="6"/>
      <c r="I21" s="4"/>
      <c r="J21" s="7"/>
      <c r="K21" s="4"/>
      <c r="L21" s="4"/>
      <c r="M21" s="4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5"/>
    </row>
    <row r="22" spans="1:29" ht="66.75" customHeight="1" hidden="1">
      <c r="A22" s="43"/>
      <c r="B22" s="5" t="s">
        <v>42</v>
      </c>
      <c r="C22" s="6"/>
      <c r="D22" s="6"/>
      <c r="E22" s="6"/>
      <c r="F22" s="6"/>
      <c r="G22" s="6"/>
      <c r="H22" s="6"/>
      <c r="I22" s="4"/>
      <c r="J22" s="7"/>
      <c r="K22" s="4"/>
      <c r="L22" s="4"/>
      <c r="M22" s="4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5"/>
    </row>
    <row r="23" spans="1:29" ht="21.75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17" ht="33" customHeight="1">
      <c r="A24" s="249" t="s">
        <v>39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</row>
    <row r="25" spans="1:17" ht="30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</row>
    <row r="26" spans="1:17" ht="52.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</row>
    <row r="27" spans="1:17" ht="39" customHeight="1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</row>
    <row r="28" spans="1:17" ht="39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</row>
    <row r="29" spans="1:13" ht="39" customHeight="1">
      <c r="A29" s="1"/>
      <c r="B29" s="27"/>
      <c r="C29" s="27"/>
      <c r="D29" s="27"/>
      <c r="E29" s="27"/>
      <c r="F29" s="27"/>
      <c r="G29" s="27"/>
      <c r="H29" s="27"/>
      <c r="I29" s="1"/>
      <c r="J29" s="1"/>
      <c r="K29" s="1"/>
      <c r="L29" s="1"/>
      <c r="M29" s="1"/>
    </row>
  </sheetData>
  <sheetProtection/>
  <mergeCells count="39">
    <mergeCell ref="AC12:AC15"/>
    <mergeCell ref="AE4:AM4"/>
    <mergeCell ref="X4:AB4"/>
    <mergeCell ref="X5:AB5"/>
    <mergeCell ref="X6:X7"/>
    <mergeCell ref="Y6:Y7"/>
    <mergeCell ref="Z6:Z7"/>
    <mergeCell ref="AA6:AA7"/>
    <mergeCell ref="AC4:AC7"/>
    <mergeCell ref="A10:AC10"/>
    <mergeCell ref="A4:A7"/>
    <mergeCell ref="B4:B7"/>
    <mergeCell ref="C4:C7"/>
    <mergeCell ref="D4:G6"/>
    <mergeCell ref="I1:M2"/>
    <mergeCell ref="N1:N2"/>
    <mergeCell ref="A3:W3"/>
    <mergeCell ref="S1:AC1"/>
    <mergeCell ref="O6:O7"/>
    <mergeCell ref="H4:H6"/>
    <mergeCell ref="I4:M4"/>
    <mergeCell ref="N4:R4"/>
    <mergeCell ref="S4:W4"/>
    <mergeCell ref="P6:P7"/>
    <mergeCell ref="Q6:Q7"/>
    <mergeCell ref="S6:S7"/>
    <mergeCell ref="T6:T7"/>
    <mergeCell ref="U6:U7"/>
    <mergeCell ref="V6:V7"/>
    <mergeCell ref="A11:AC11"/>
    <mergeCell ref="A24:Q24"/>
    <mergeCell ref="I5:M5"/>
    <mergeCell ref="N5:R5"/>
    <mergeCell ref="S5:W5"/>
    <mergeCell ref="I6:I7"/>
    <mergeCell ref="J6:J7"/>
    <mergeCell ref="K6:K7"/>
    <mergeCell ref="L6:L7"/>
    <mergeCell ref="N6:N7"/>
  </mergeCells>
  <printOptions/>
  <pageMargins left="0.21" right="0.21" top="0.47" bottom="1" header="0.36" footer="0.5"/>
  <pageSetup fitToHeight="1" fitToWidth="1" horizontalDpi="600" verticalDpi="600" orientation="landscape" paperSize="9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view="pageBreakPreview" zoomScale="45" zoomScaleNormal="50" zoomScaleSheetLayoutView="45" zoomScalePageLayoutView="0" workbookViewId="0" topLeftCell="A1">
      <selection activeCell="Q3" sqref="Q3"/>
    </sheetView>
  </sheetViews>
  <sheetFormatPr defaultColWidth="14.7109375" defaultRowHeight="39" customHeight="1"/>
  <cols>
    <col min="1" max="1" width="15.00390625" style="9" customWidth="1"/>
    <col min="2" max="2" width="48.28125" style="2" customWidth="1"/>
    <col min="3" max="3" width="25.57421875" style="2" customWidth="1"/>
    <col min="4" max="4" width="45.57421875" style="2" customWidth="1"/>
    <col min="5" max="5" width="21.57421875" style="2" customWidth="1"/>
    <col min="6" max="7" width="23.7109375" style="2" customWidth="1"/>
    <col min="8" max="8" width="23.28125" style="2" customWidth="1"/>
    <col min="9" max="10" width="24.28125" style="2" customWidth="1"/>
    <col min="11" max="11" width="20.8515625" style="1" customWidth="1"/>
    <col min="12" max="12" width="33.140625" style="1" customWidth="1"/>
    <col min="13" max="26" width="9.140625" style="1" customWidth="1"/>
    <col min="27" max="252" width="9.140625" style="2" customWidth="1"/>
    <col min="253" max="253" width="7.7109375" style="2" customWidth="1"/>
    <col min="254" max="254" width="21.57421875" style="2" customWidth="1"/>
    <col min="255" max="255" width="72.57421875" style="2" customWidth="1"/>
    <col min="256" max="16384" width="14.7109375" style="2" customWidth="1"/>
  </cols>
  <sheetData>
    <row r="1" spans="1:16" ht="140.25" customHeight="1">
      <c r="A1" s="23"/>
      <c r="B1" s="25"/>
      <c r="C1" s="25"/>
      <c r="D1" s="25"/>
      <c r="E1" s="21"/>
      <c r="F1" s="217" t="s">
        <v>189</v>
      </c>
      <c r="G1" s="217"/>
      <c r="H1" s="217"/>
      <c r="I1" s="217"/>
      <c r="J1" s="217"/>
      <c r="K1" s="217"/>
      <c r="L1" s="217"/>
      <c r="O1" s="256"/>
      <c r="P1" s="256"/>
    </row>
    <row r="2" spans="1:12" ht="70.5" customHeight="1">
      <c r="A2" s="280" t="s">
        <v>28</v>
      </c>
      <c r="B2" s="280"/>
      <c r="C2" s="280"/>
      <c r="D2" s="280"/>
      <c r="E2" s="280"/>
      <c r="F2" s="280"/>
      <c r="G2" s="280"/>
      <c r="H2" s="280"/>
      <c r="I2" s="280"/>
      <c r="J2" s="129"/>
      <c r="K2" s="24"/>
      <c r="L2" s="24"/>
    </row>
    <row r="3" spans="1:12" ht="189.75" customHeight="1">
      <c r="A3" s="7" t="s">
        <v>3</v>
      </c>
      <c r="B3" s="7" t="s">
        <v>6</v>
      </c>
      <c r="C3" s="7" t="s">
        <v>0</v>
      </c>
      <c r="D3" s="7" t="s">
        <v>1</v>
      </c>
      <c r="E3" s="7" t="s">
        <v>120</v>
      </c>
      <c r="F3" s="7" t="s">
        <v>121</v>
      </c>
      <c r="G3" s="7" t="s">
        <v>12</v>
      </c>
      <c r="H3" s="7" t="s">
        <v>19</v>
      </c>
      <c r="I3" s="7" t="s">
        <v>20</v>
      </c>
      <c r="J3" s="7" t="s">
        <v>137</v>
      </c>
      <c r="K3" s="7" t="s">
        <v>7</v>
      </c>
      <c r="L3" s="7" t="s">
        <v>8</v>
      </c>
    </row>
    <row r="4" spans="1:12" ht="42.75" customHeight="1">
      <c r="A4" s="266" t="s">
        <v>89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</row>
    <row r="5" spans="1:12" ht="50.25" customHeight="1">
      <c r="A5" s="265" t="s">
        <v>87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1:12" ht="51" customHeight="1">
      <c r="A6" s="266" t="s">
        <v>88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</row>
    <row r="7" spans="1:12" ht="126.75" customHeight="1">
      <c r="A7" s="98" t="s">
        <v>62</v>
      </c>
      <c r="B7" s="3" t="s">
        <v>124</v>
      </c>
      <c r="C7" s="7" t="s">
        <v>79</v>
      </c>
      <c r="D7" s="97" t="s">
        <v>116</v>
      </c>
      <c r="E7" s="7">
        <v>5227</v>
      </c>
      <c r="F7" s="7">
        <v>5225</v>
      </c>
      <c r="G7" s="7">
        <v>5225</v>
      </c>
      <c r="H7" s="7">
        <v>5225</v>
      </c>
      <c r="I7" s="7">
        <v>5225</v>
      </c>
      <c r="J7" s="7">
        <v>5225</v>
      </c>
      <c r="K7" s="7">
        <v>0.7</v>
      </c>
      <c r="L7" s="219" t="s">
        <v>107</v>
      </c>
    </row>
    <row r="8" spans="1:12" ht="131.25">
      <c r="A8" s="116" t="s">
        <v>65</v>
      </c>
      <c r="B8" s="3" t="s">
        <v>123</v>
      </c>
      <c r="C8" s="7" t="s">
        <v>85</v>
      </c>
      <c r="D8" s="97" t="s">
        <v>116</v>
      </c>
      <c r="E8" s="4">
        <v>21.7</v>
      </c>
      <c r="F8" s="4">
        <v>21.6</v>
      </c>
      <c r="G8" s="4">
        <v>21.6</v>
      </c>
      <c r="H8" s="4">
        <v>21.6</v>
      </c>
      <c r="I8" s="4">
        <v>21.6</v>
      </c>
      <c r="J8" s="4">
        <v>21.6</v>
      </c>
      <c r="K8" s="8">
        <v>0.2</v>
      </c>
      <c r="L8" s="219"/>
    </row>
    <row r="9" spans="1:12" ht="130.5" customHeight="1">
      <c r="A9" s="116" t="s">
        <v>86</v>
      </c>
      <c r="B9" s="3" t="s">
        <v>125</v>
      </c>
      <c r="C9" s="68" t="s">
        <v>122</v>
      </c>
      <c r="D9" s="97" t="s">
        <v>116</v>
      </c>
      <c r="E9" s="4">
        <v>5.3</v>
      </c>
      <c r="F9" s="4">
        <v>5.2</v>
      </c>
      <c r="G9" s="4">
        <v>5.2</v>
      </c>
      <c r="H9" s="4">
        <v>5.2</v>
      </c>
      <c r="I9" s="4">
        <v>5.2</v>
      </c>
      <c r="J9" s="4">
        <v>5.2</v>
      </c>
      <c r="K9" s="8">
        <v>0.1</v>
      </c>
      <c r="L9" s="219"/>
    </row>
    <row r="10" spans="1:12" ht="71.25" customHeight="1" hidden="1">
      <c r="A10" s="82"/>
      <c r="B10" s="83"/>
      <c r="C10" s="7"/>
      <c r="D10" s="7"/>
      <c r="E10" s="4"/>
      <c r="F10" s="7"/>
      <c r="G10" s="4"/>
      <c r="H10" s="4"/>
      <c r="I10" s="4"/>
      <c r="J10" s="4"/>
      <c r="K10" s="45"/>
      <c r="L10" s="84"/>
    </row>
    <row r="11" spans="1:12" ht="84" customHeight="1" hidden="1">
      <c r="A11" s="85"/>
      <c r="B11" s="86"/>
      <c r="C11" s="87"/>
      <c r="D11" s="87"/>
      <c r="E11" s="88"/>
      <c r="F11" s="87"/>
      <c r="G11" s="88"/>
      <c r="H11" s="89"/>
      <c r="I11" s="89"/>
      <c r="J11" s="89"/>
      <c r="K11" s="90"/>
      <c r="L11" s="91"/>
    </row>
    <row r="12" spans="1:10" ht="42.75" customHeight="1">
      <c r="A12" s="13"/>
      <c r="B12" s="14"/>
      <c r="C12" s="15"/>
      <c r="D12" s="15"/>
      <c r="E12" s="16"/>
      <c r="F12" s="15"/>
      <c r="G12" s="16"/>
      <c r="H12" s="16"/>
      <c r="I12" s="16"/>
      <c r="J12" s="16"/>
    </row>
    <row r="13" ht="20.25"/>
    <row r="14" spans="1:26" s="11" customFormat="1" ht="54" customHeight="1">
      <c r="A14" s="10"/>
      <c r="B14" s="17"/>
      <c r="C14" s="17"/>
      <c r="D14" s="17"/>
      <c r="E14" s="17"/>
      <c r="F14" s="17"/>
      <c r="G14" s="17"/>
      <c r="H14" s="17"/>
      <c r="I14" s="17"/>
      <c r="J14" s="17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1:26" ht="15" customHeight="1"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" ht="96" customHeight="1">
      <c r="A16" s="279"/>
      <c r="B16" s="279"/>
    </row>
  </sheetData>
  <sheetProtection/>
  <mergeCells count="8">
    <mergeCell ref="A16:B16"/>
    <mergeCell ref="F1:L1"/>
    <mergeCell ref="O1:P1"/>
    <mergeCell ref="A2:I2"/>
    <mergeCell ref="A4:L4"/>
    <mergeCell ref="A5:L5"/>
    <mergeCell ref="A6:L6"/>
    <mergeCell ref="L7:L9"/>
  </mergeCells>
  <printOptions/>
  <pageMargins left="0.3" right="0.43" top="0.55" bottom="1" header="0.26" footer="0.5"/>
  <pageSetup fitToHeight="1" fitToWidth="1" horizontalDpi="600" verticalDpi="600" orientation="landscape" paperSize="9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view="pageBreakPreview" zoomScale="50" zoomScaleNormal="50" zoomScaleSheetLayoutView="50" zoomScalePageLayoutView="0" workbookViewId="0" topLeftCell="A1">
      <selection activeCell="N5" sqref="N5"/>
    </sheetView>
  </sheetViews>
  <sheetFormatPr defaultColWidth="14.7109375" defaultRowHeight="39" customHeight="1"/>
  <cols>
    <col min="1" max="1" width="65.28125" style="9" customWidth="1"/>
    <col min="2" max="3" width="23.7109375" style="2" customWidth="1"/>
    <col min="4" max="5" width="23.28125" style="2" customWidth="1"/>
    <col min="6" max="6" width="24.28125" style="2" customWidth="1"/>
    <col min="7" max="7" width="23.140625" style="1" customWidth="1"/>
    <col min="8" max="8" width="25.421875" style="1" customWidth="1"/>
    <col min="9" max="10" width="28.8515625" style="1" customWidth="1"/>
    <col min="11" max="11" width="27.421875" style="1" customWidth="1"/>
    <col min="12" max="12" width="9.140625" style="1" customWidth="1"/>
    <col min="13" max="13" width="8.57421875" style="1" customWidth="1"/>
    <col min="14" max="22" width="9.140625" style="1" customWidth="1"/>
    <col min="23" max="248" width="9.140625" style="2" customWidth="1"/>
    <col min="249" max="249" width="7.7109375" style="2" customWidth="1"/>
    <col min="250" max="250" width="21.57421875" style="2" customWidth="1"/>
    <col min="251" max="251" width="72.57421875" style="2" customWidth="1"/>
    <col min="252" max="16384" width="14.7109375" style="2" customWidth="1"/>
  </cols>
  <sheetData>
    <row r="1" spans="1:13" ht="152.25" customHeight="1">
      <c r="A1" s="23"/>
      <c r="B1" s="217"/>
      <c r="C1" s="217"/>
      <c r="D1" s="217"/>
      <c r="E1" s="217"/>
      <c r="F1" s="217"/>
      <c r="G1" s="217" t="s">
        <v>176</v>
      </c>
      <c r="H1" s="217"/>
      <c r="I1" s="217"/>
      <c r="J1" s="217"/>
      <c r="K1" s="217"/>
      <c r="L1" s="21"/>
      <c r="M1" s="21"/>
    </row>
    <row r="2" spans="1:12" ht="36" customHeight="1">
      <c r="A2" s="23"/>
      <c r="B2" s="217"/>
      <c r="C2" s="217"/>
      <c r="D2" s="217"/>
      <c r="E2" s="217"/>
      <c r="F2" s="217"/>
      <c r="G2" s="21"/>
      <c r="H2" s="21"/>
      <c r="I2" s="21"/>
      <c r="J2" s="21"/>
      <c r="K2" s="21"/>
      <c r="L2" s="22"/>
    </row>
    <row r="3" spans="1:11" ht="48" customHeight="1">
      <c r="A3" s="275" t="s">
        <v>108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66" customHeight="1">
      <c r="A4" s="219" t="s">
        <v>9</v>
      </c>
      <c r="B4" s="246" t="s">
        <v>10</v>
      </c>
      <c r="C4" s="246"/>
      <c r="D4" s="246"/>
      <c r="E4" s="246"/>
      <c r="F4" s="246"/>
      <c r="G4" s="246" t="s">
        <v>11</v>
      </c>
      <c r="H4" s="246"/>
      <c r="I4" s="246"/>
      <c r="J4" s="246"/>
      <c r="K4" s="246"/>
    </row>
    <row r="5" spans="1:11" ht="189.75" customHeight="1">
      <c r="A5" s="219"/>
      <c r="B5" s="7" t="s">
        <v>121</v>
      </c>
      <c r="C5" s="7" t="s">
        <v>12</v>
      </c>
      <c r="D5" s="7" t="s">
        <v>19</v>
      </c>
      <c r="E5" s="7" t="s">
        <v>20</v>
      </c>
      <c r="F5" s="7" t="s">
        <v>137</v>
      </c>
      <c r="G5" s="7" t="s">
        <v>121</v>
      </c>
      <c r="H5" s="7" t="s">
        <v>12</v>
      </c>
      <c r="I5" s="7" t="s">
        <v>19</v>
      </c>
      <c r="J5" s="7" t="s">
        <v>20</v>
      </c>
      <c r="K5" s="7" t="s">
        <v>137</v>
      </c>
    </row>
    <row r="6" spans="1:11" ht="41.25" customHeight="1">
      <c r="A6" s="265" t="s">
        <v>111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</row>
    <row r="7" spans="1:11" ht="45.75" customHeight="1">
      <c r="A7" s="266" t="s">
        <v>172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</row>
    <row r="8" spans="1:11" ht="111" customHeight="1">
      <c r="A8" s="144" t="s">
        <v>49</v>
      </c>
      <c r="B8" s="35">
        <v>150</v>
      </c>
      <c r="C8" s="35">
        <v>150</v>
      </c>
      <c r="D8" s="35">
        <v>150</v>
      </c>
      <c r="E8" s="35">
        <v>150</v>
      </c>
      <c r="F8" s="35">
        <v>150</v>
      </c>
      <c r="G8" s="79">
        <v>8066.436</v>
      </c>
      <c r="H8" s="79">
        <v>7623.502</v>
      </c>
      <c r="I8" s="79">
        <v>7994.626</v>
      </c>
      <c r="J8" s="79">
        <v>7994.626</v>
      </c>
      <c r="K8" s="79">
        <v>7994.626</v>
      </c>
    </row>
    <row r="9" spans="1:11" ht="42.75" customHeight="1">
      <c r="A9" s="282" t="s">
        <v>112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</row>
    <row r="10" spans="1:11" ht="33.75" customHeight="1">
      <c r="A10" s="281" t="s">
        <v>113</v>
      </c>
      <c r="B10" s="281"/>
      <c r="C10" s="281"/>
      <c r="D10" s="281"/>
      <c r="E10" s="281"/>
      <c r="F10" s="281"/>
      <c r="G10" s="281"/>
      <c r="H10" s="281"/>
      <c r="I10" s="281"/>
      <c r="J10" s="281"/>
      <c r="K10" s="281"/>
    </row>
    <row r="11" spans="1:22" ht="117" customHeight="1">
      <c r="A11" s="144" t="s">
        <v>49</v>
      </c>
      <c r="B11" s="35">
        <v>450</v>
      </c>
      <c r="C11" s="35">
        <v>450</v>
      </c>
      <c r="D11" s="35">
        <v>450</v>
      </c>
      <c r="E11" s="35">
        <v>450</v>
      </c>
      <c r="F11" s="35">
        <v>450</v>
      </c>
      <c r="G11" s="79">
        <v>5570.037</v>
      </c>
      <c r="H11" s="79">
        <v>5466.326</v>
      </c>
      <c r="I11" s="79">
        <v>5962.768</v>
      </c>
      <c r="J11" s="79">
        <v>5962.788</v>
      </c>
      <c r="K11" s="79">
        <v>5962.788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11" ht="39" customHeight="1">
      <c r="A12" s="27"/>
      <c r="B12" s="1"/>
      <c r="C12" s="1"/>
      <c r="D12" s="1"/>
      <c r="E12" s="1"/>
      <c r="F12" s="1"/>
      <c r="G12" s="216">
        <f>G8+G11</f>
        <v>13636.473</v>
      </c>
      <c r="H12" s="216">
        <f>H8+H11</f>
        <v>13089.828000000001</v>
      </c>
      <c r="I12" s="216">
        <f>I8+I11</f>
        <v>13957.394</v>
      </c>
      <c r="J12" s="216">
        <f>J8+J11</f>
        <v>13957.414</v>
      </c>
      <c r="K12" s="216">
        <f>K8+K11</f>
        <v>13957.414</v>
      </c>
    </row>
    <row r="13" spans="1:11" ht="39" customHeight="1">
      <c r="A13" s="27"/>
      <c r="B13" s="1"/>
      <c r="C13" s="1"/>
      <c r="D13" s="1"/>
      <c r="E13" s="1"/>
      <c r="F13" s="1"/>
      <c r="G13" s="213"/>
      <c r="H13" s="215"/>
      <c r="I13" s="213"/>
      <c r="J13" s="213"/>
      <c r="K13" s="213"/>
    </row>
    <row r="14" ht="39" customHeight="1">
      <c r="H14" s="80"/>
    </row>
  </sheetData>
  <sheetProtection/>
  <mergeCells count="10">
    <mergeCell ref="A10:K10"/>
    <mergeCell ref="A6:K6"/>
    <mergeCell ref="A7:K7"/>
    <mergeCell ref="B1:F2"/>
    <mergeCell ref="A3:K3"/>
    <mergeCell ref="A4:A5"/>
    <mergeCell ref="B4:F4"/>
    <mergeCell ref="G4:K4"/>
    <mergeCell ref="G1:K1"/>
    <mergeCell ref="A9:K9"/>
  </mergeCells>
  <printOptions/>
  <pageMargins left="0.24" right="0.21" top="0.5" bottom="1" header="0.27" footer="0.5"/>
  <pageSetup fitToHeight="1" fitToWidth="1" horizontalDpi="600" verticalDpi="600" orientation="landscape" paperSize="9" scale="4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view="pageBreakPreview" zoomScale="45" zoomScaleNormal="50" zoomScaleSheetLayoutView="45" zoomScalePageLayoutView="0" workbookViewId="0" topLeftCell="F1">
      <selection activeCell="B25" sqref="B25"/>
    </sheetView>
  </sheetViews>
  <sheetFormatPr defaultColWidth="7.7109375" defaultRowHeight="39" customHeight="1"/>
  <cols>
    <col min="1" max="1" width="9.28125" style="2" customWidth="1"/>
    <col min="2" max="2" width="56.421875" style="9" customWidth="1"/>
    <col min="3" max="3" width="30.140625" style="9" customWidth="1"/>
    <col min="4" max="4" width="9.140625" style="9" customWidth="1"/>
    <col min="5" max="5" width="8.7109375" style="9" customWidth="1"/>
    <col min="6" max="6" width="14.7109375" style="9" customWidth="1"/>
    <col min="7" max="7" width="7.7109375" style="9" customWidth="1"/>
    <col min="8" max="8" width="30.421875" style="9" customWidth="1"/>
    <col min="9" max="9" width="17.57421875" style="2" customWidth="1"/>
    <col min="10" max="10" width="18.28125" style="2" customWidth="1"/>
    <col min="11" max="11" width="18.57421875" style="2" customWidth="1"/>
    <col min="12" max="12" width="17.28125" style="2" customWidth="1"/>
    <col min="13" max="13" width="22.8515625" style="2" customWidth="1"/>
    <col min="14" max="14" width="17.421875" style="1" customWidth="1"/>
    <col min="15" max="15" width="15.7109375" style="1" customWidth="1"/>
    <col min="16" max="16" width="18.8515625" style="1" customWidth="1"/>
    <col min="17" max="17" width="14.00390625" style="1" customWidth="1"/>
    <col min="18" max="18" width="25.00390625" style="1" customWidth="1"/>
    <col min="19" max="19" width="16.00390625" style="1" customWidth="1"/>
    <col min="20" max="20" width="14.57421875" style="1" customWidth="1"/>
    <col min="21" max="21" width="19.140625" style="1" customWidth="1"/>
    <col min="22" max="22" width="15.140625" style="1" customWidth="1"/>
    <col min="23" max="23" width="24.140625" style="1" customWidth="1"/>
    <col min="24" max="24" width="16.140625" style="1" customWidth="1"/>
    <col min="25" max="25" width="9.8515625" style="1" customWidth="1"/>
    <col min="26" max="26" width="18.28125" style="1" customWidth="1"/>
    <col min="27" max="27" width="11.28125" style="1" customWidth="1"/>
    <col min="28" max="28" width="24.140625" style="1" customWidth="1"/>
    <col min="29" max="29" width="38.28125" style="1" customWidth="1"/>
    <col min="30" max="253" width="9.140625" style="2" customWidth="1"/>
    <col min="254" max="16384" width="7.7109375" style="2" customWidth="1"/>
  </cols>
  <sheetData>
    <row r="1" spans="1:29" ht="117" customHeight="1">
      <c r="A1" s="25"/>
      <c r="B1" s="23"/>
      <c r="C1" s="23"/>
      <c r="D1" s="23"/>
      <c r="E1" s="23"/>
      <c r="F1" s="23"/>
      <c r="G1" s="23"/>
      <c r="H1" s="23"/>
      <c r="I1" s="217"/>
      <c r="J1" s="217"/>
      <c r="K1" s="217"/>
      <c r="L1" s="217"/>
      <c r="M1" s="217"/>
      <c r="N1" s="217"/>
      <c r="O1" s="24"/>
      <c r="P1" s="21"/>
      <c r="Q1" s="21"/>
      <c r="R1" s="21"/>
      <c r="S1" s="217" t="s">
        <v>188</v>
      </c>
      <c r="T1" s="217"/>
      <c r="U1" s="217"/>
      <c r="V1" s="217"/>
      <c r="W1" s="217"/>
      <c r="X1" s="217"/>
      <c r="Y1" s="217"/>
      <c r="Z1" s="217"/>
      <c r="AA1" s="217"/>
      <c r="AB1" s="217"/>
      <c r="AC1" s="217"/>
    </row>
    <row r="2" spans="1:28" ht="18" customHeight="1">
      <c r="A2" s="25"/>
      <c r="B2" s="23"/>
      <c r="C2" s="23"/>
      <c r="D2" s="23"/>
      <c r="E2" s="23"/>
      <c r="F2" s="23"/>
      <c r="G2" s="23"/>
      <c r="H2" s="23"/>
      <c r="I2" s="217"/>
      <c r="J2" s="217"/>
      <c r="K2" s="217"/>
      <c r="L2" s="217"/>
      <c r="M2" s="217"/>
      <c r="N2" s="217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ht="48" customHeight="1">
      <c r="A3" s="268" t="s">
        <v>53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13"/>
      <c r="Y3" s="13"/>
      <c r="Z3" s="13"/>
      <c r="AA3" s="13"/>
      <c r="AB3" s="13"/>
    </row>
    <row r="4" spans="1:28" ht="21.75" customHeight="1">
      <c r="A4" s="50"/>
      <c r="B4" s="50"/>
      <c r="C4" s="50"/>
      <c r="D4" s="50"/>
      <c r="E4" s="50"/>
      <c r="F4" s="50"/>
      <c r="G4" s="50"/>
      <c r="H4" s="50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0"/>
      <c r="Y4" s="50"/>
      <c r="Z4" s="50"/>
      <c r="AA4" s="50"/>
      <c r="AB4" s="50"/>
    </row>
    <row r="5" spans="1:29" ht="26.25" customHeight="1">
      <c r="A5" s="233" t="s">
        <v>23</v>
      </c>
      <c r="B5" s="233" t="s">
        <v>133</v>
      </c>
      <c r="C5" s="219" t="s">
        <v>169</v>
      </c>
      <c r="D5" s="288" t="s">
        <v>33</v>
      </c>
      <c r="E5" s="289"/>
      <c r="F5" s="289"/>
      <c r="G5" s="290"/>
      <c r="H5" s="233" t="s">
        <v>18</v>
      </c>
      <c r="I5" s="246" t="s">
        <v>12</v>
      </c>
      <c r="J5" s="246"/>
      <c r="K5" s="246"/>
      <c r="L5" s="246"/>
      <c r="M5" s="246"/>
      <c r="N5" s="246" t="s">
        <v>19</v>
      </c>
      <c r="O5" s="246"/>
      <c r="P5" s="246"/>
      <c r="Q5" s="246"/>
      <c r="R5" s="246"/>
      <c r="S5" s="246" t="s">
        <v>20</v>
      </c>
      <c r="T5" s="246"/>
      <c r="U5" s="246"/>
      <c r="V5" s="246"/>
      <c r="W5" s="246"/>
      <c r="X5" s="246" t="s">
        <v>137</v>
      </c>
      <c r="Y5" s="246"/>
      <c r="Z5" s="246"/>
      <c r="AA5" s="246"/>
      <c r="AB5" s="246"/>
      <c r="AC5" s="233" t="s">
        <v>29</v>
      </c>
    </row>
    <row r="6" spans="1:29" ht="26.25">
      <c r="A6" s="244"/>
      <c r="B6" s="244"/>
      <c r="C6" s="219"/>
      <c r="D6" s="291"/>
      <c r="E6" s="292"/>
      <c r="F6" s="292"/>
      <c r="G6" s="293"/>
      <c r="H6" s="244"/>
      <c r="I6" s="224" t="s">
        <v>32</v>
      </c>
      <c r="J6" s="225"/>
      <c r="K6" s="225"/>
      <c r="L6" s="225"/>
      <c r="M6" s="226"/>
      <c r="N6" s="224" t="s">
        <v>32</v>
      </c>
      <c r="O6" s="225"/>
      <c r="P6" s="225"/>
      <c r="Q6" s="225"/>
      <c r="R6" s="226"/>
      <c r="S6" s="224" t="s">
        <v>32</v>
      </c>
      <c r="T6" s="225"/>
      <c r="U6" s="225"/>
      <c r="V6" s="225"/>
      <c r="W6" s="226"/>
      <c r="X6" s="224" t="s">
        <v>32</v>
      </c>
      <c r="Y6" s="225"/>
      <c r="Z6" s="225"/>
      <c r="AA6" s="225"/>
      <c r="AB6" s="226"/>
      <c r="AC6" s="244"/>
    </row>
    <row r="7" spans="1:29" ht="107.25" customHeight="1">
      <c r="A7" s="244"/>
      <c r="B7" s="244"/>
      <c r="C7" s="219"/>
      <c r="D7" s="294"/>
      <c r="E7" s="295"/>
      <c r="F7" s="295"/>
      <c r="G7" s="296"/>
      <c r="H7" s="234"/>
      <c r="I7" s="233" t="s">
        <v>14</v>
      </c>
      <c r="J7" s="233" t="s">
        <v>15</v>
      </c>
      <c r="K7" s="233" t="s">
        <v>13</v>
      </c>
      <c r="L7" s="233" t="s">
        <v>16</v>
      </c>
      <c r="M7" s="7" t="s">
        <v>17</v>
      </c>
      <c r="N7" s="233" t="s">
        <v>14</v>
      </c>
      <c r="O7" s="233" t="s">
        <v>15</v>
      </c>
      <c r="P7" s="233" t="s">
        <v>13</v>
      </c>
      <c r="Q7" s="233" t="s">
        <v>16</v>
      </c>
      <c r="R7" s="7" t="s">
        <v>21</v>
      </c>
      <c r="S7" s="233" t="s">
        <v>14</v>
      </c>
      <c r="T7" s="233" t="s">
        <v>15</v>
      </c>
      <c r="U7" s="233" t="s">
        <v>13</v>
      </c>
      <c r="V7" s="233" t="s">
        <v>16</v>
      </c>
      <c r="W7" s="7" t="s">
        <v>22</v>
      </c>
      <c r="X7" s="233" t="s">
        <v>14</v>
      </c>
      <c r="Y7" s="233" t="s">
        <v>15</v>
      </c>
      <c r="Z7" s="233" t="s">
        <v>13</v>
      </c>
      <c r="AA7" s="233" t="s">
        <v>16</v>
      </c>
      <c r="AB7" s="7" t="s">
        <v>138</v>
      </c>
      <c r="AC7" s="244"/>
    </row>
    <row r="8" spans="1:29" ht="36" customHeight="1">
      <c r="A8" s="234"/>
      <c r="B8" s="234"/>
      <c r="C8" s="219"/>
      <c r="D8" s="52" t="s">
        <v>31</v>
      </c>
      <c r="E8" s="52" t="s">
        <v>34</v>
      </c>
      <c r="F8" s="52" t="s">
        <v>35</v>
      </c>
      <c r="G8" s="52" t="s">
        <v>36</v>
      </c>
      <c r="H8" s="26" t="s">
        <v>144</v>
      </c>
      <c r="I8" s="234"/>
      <c r="J8" s="234"/>
      <c r="K8" s="234"/>
      <c r="L8" s="234"/>
      <c r="M8" s="7" t="s">
        <v>44</v>
      </c>
      <c r="N8" s="234"/>
      <c r="O8" s="234"/>
      <c r="P8" s="234"/>
      <c r="Q8" s="234"/>
      <c r="R8" s="7" t="s">
        <v>38</v>
      </c>
      <c r="S8" s="234"/>
      <c r="T8" s="234"/>
      <c r="U8" s="234"/>
      <c r="V8" s="234"/>
      <c r="W8" s="7" t="s">
        <v>43</v>
      </c>
      <c r="X8" s="234"/>
      <c r="Y8" s="234"/>
      <c r="Z8" s="234"/>
      <c r="AA8" s="234"/>
      <c r="AB8" s="7" t="s">
        <v>143</v>
      </c>
      <c r="AC8" s="234"/>
    </row>
    <row r="9" spans="1:29" ht="26.25" customHeight="1">
      <c r="A9" s="29">
        <v>1</v>
      </c>
      <c r="B9" s="30">
        <v>2</v>
      </c>
      <c r="C9" s="31">
        <v>3</v>
      </c>
      <c r="D9" s="30">
        <v>4</v>
      </c>
      <c r="E9" s="30">
        <v>5</v>
      </c>
      <c r="F9" s="30">
        <v>6</v>
      </c>
      <c r="G9" s="30">
        <v>7</v>
      </c>
      <c r="H9" s="32">
        <v>8</v>
      </c>
      <c r="I9" s="33">
        <v>9</v>
      </c>
      <c r="J9" s="30">
        <v>10</v>
      </c>
      <c r="K9" s="30">
        <v>11</v>
      </c>
      <c r="L9" s="30">
        <v>12</v>
      </c>
      <c r="M9" s="30">
        <v>13</v>
      </c>
      <c r="N9" s="33">
        <v>14</v>
      </c>
      <c r="O9" s="30">
        <v>15</v>
      </c>
      <c r="P9" s="30">
        <v>16</v>
      </c>
      <c r="Q9" s="30">
        <v>17</v>
      </c>
      <c r="R9" s="30">
        <v>18</v>
      </c>
      <c r="S9" s="33">
        <v>19</v>
      </c>
      <c r="T9" s="30">
        <v>20</v>
      </c>
      <c r="U9" s="30">
        <v>21</v>
      </c>
      <c r="V9" s="30">
        <v>22</v>
      </c>
      <c r="W9" s="30">
        <v>23</v>
      </c>
      <c r="X9" s="30">
        <v>24</v>
      </c>
      <c r="Y9" s="30">
        <v>25</v>
      </c>
      <c r="Z9" s="30">
        <v>26</v>
      </c>
      <c r="AA9" s="30">
        <v>27</v>
      </c>
      <c r="AB9" s="30">
        <v>28</v>
      </c>
      <c r="AC9" s="29">
        <v>29</v>
      </c>
    </row>
    <row r="10" spans="1:29" ht="114" customHeight="1">
      <c r="A10" s="151"/>
      <c r="B10" s="151" t="s">
        <v>141</v>
      </c>
      <c r="C10" s="149" t="s">
        <v>131</v>
      </c>
      <c r="D10" s="148" t="s">
        <v>156</v>
      </c>
      <c r="E10" s="148" t="s">
        <v>150</v>
      </c>
      <c r="F10" s="147"/>
      <c r="G10" s="147"/>
      <c r="H10" s="147">
        <f>M10+R10+W10+AB10</f>
        <v>56436.598</v>
      </c>
      <c r="I10" s="110">
        <f>I13+I19+I24+I25</f>
        <v>0</v>
      </c>
      <c r="J10" s="110">
        <f>J13+J19+J24+J25</f>
        <v>0</v>
      </c>
      <c r="K10" s="110">
        <f>K13+K19+K24+K25</f>
        <v>14564.355999999998</v>
      </c>
      <c r="L10" s="110">
        <f>L13+L19+L24+L25</f>
        <v>0</v>
      </c>
      <c r="M10" s="176">
        <f>SUM(I10:L10)</f>
        <v>14564.355999999998</v>
      </c>
      <c r="N10" s="110">
        <f>N13+N19+N24+N25</f>
        <v>0</v>
      </c>
      <c r="O10" s="110">
        <f>O13+O19+O24+O25</f>
        <v>0</v>
      </c>
      <c r="P10" s="110">
        <f>P13+P19+P24+P25</f>
        <v>13957.414</v>
      </c>
      <c r="Q10" s="110">
        <f>Q13+Q19+Q24+Q25</f>
        <v>0</v>
      </c>
      <c r="R10" s="176">
        <f>SUM(N10:Q10)</f>
        <v>13957.414</v>
      </c>
      <c r="S10" s="110">
        <f>S13+S19+S24+S25</f>
        <v>0</v>
      </c>
      <c r="T10" s="110">
        <f>T13+T19+T24+T25</f>
        <v>0</v>
      </c>
      <c r="U10" s="110">
        <f>U13+U19+U24+U25</f>
        <v>13957.414</v>
      </c>
      <c r="V10" s="110">
        <f>V13+V19+V24+V25</f>
        <v>0</v>
      </c>
      <c r="W10" s="176">
        <f>SUM(S10:V10)</f>
        <v>13957.414</v>
      </c>
      <c r="X10" s="110">
        <f>X13+X19+X24+X25</f>
        <v>0</v>
      </c>
      <c r="Y10" s="110">
        <f>Y13+Y19+Y24+Y25</f>
        <v>0</v>
      </c>
      <c r="Z10" s="110">
        <f>Z13+Z19+Z24+Z25</f>
        <v>13957.414</v>
      </c>
      <c r="AA10" s="110">
        <f>AA13+AA19+AA24+AA25</f>
        <v>0</v>
      </c>
      <c r="AB10" s="176">
        <f>SUM(X10:AA10)</f>
        <v>13957.414</v>
      </c>
      <c r="AC10" s="147"/>
    </row>
    <row r="11" spans="1:29" ht="36" customHeight="1">
      <c r="A11" s="227" t="s">
        <v>92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9"/>
    </row>
    <row r="12" spans="1:29" ht="41.25" customHeight="1">
      <c r="A12" s="8" t="s">
        <v>25</v>
      </c>
      <c r="B12" s="227" t="s">
        <v>55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9"/>
    </row>
    <row r="13" spans="1:29" ht="158.25" customHeight="1">
      <c r="A13" s="141"/>
      <c r="B13" s="142" t="s">
        <v>56</v>
      </c>
      <c r="C13" s="65" t="s">
        <v>131</v>
      </c>
      <c r="D13" s="111" t="s">
        <v>156</v>
      </c>
      <c r="E13" s="111" t="s">
        <v>150</v>
      </c>
      <c r="F13" s="111"/>
      <c r="G13" s="111"/>
      <c r="H13" s="35">
        <f>M13+R13+W13+AB13</f>
        <v>31607.379999999997</v>
      </c>
      <c r="I13" s="54">
        <f>I14+I15+I16+I17</f>
        <v>0</v>
      </c>
      <c r="J13" s="54">
        <f>J14+J15+J16+J17</f>
        <v>0</v>
      </c>
      <c r="K13" s="54">
        <f>K14+K15+K16+K17</f>
        <v>7623.5019999999995</v>
      </c>
      <c r="L13" s="54">
        <f>L14+L15+L16+L17</f>
        <v>0</v>
      </c>
      <c r="M13" s="171">
        <f>SUM(I13:L13)</f>
        <v>7623.5019999999995</v>
      </c>
      <c r="N13" s="54">
        <f>N14+N15+N16+N17</f>
        <v>0</v>
      </c>
      <c r="O13" s="54">
        <f>O14+O15+O16+O17</f>
        <v>0</v>
      </c>
      <c r="P13" s="171">
        <f>P14+P15+P16+P17</f>
        <v>7994.625999999999</v>
      </c>
      <c r="Q13" s="54">
        <f>Q14+Q15+Q16+Q17</f>
        <v>0</v>
      </c>
      <c r="R13" s="171">
        <f>SUM(N13:Q13)</f>
        <v>7994.625999999999</v>
      </c>
      <c r="S13" s="54">
        <f>S14+S15+S16+S17</f>
        <v>0</v>
      </c>
      <c r="T13" s="54">
        <f>T14+T15+T16+T17</f>
        <v>0</v>
      </c>
      <c r="U13" s="54">
        <f>U14+U15+U16+U17</f>
        <v>7994.625999999999</v>
      </c>
      <c r="V13" s="54">
        <f>V14+V15+V16+V17</f>
        <v>0</v>
      </c>
      <c r="W13" s="54">
        <f>SUM(S13:V13)</f>
        <v>7994.625999999999</v>
      </c>
      <c r="X13" s="54">
        <f>X14+X15+X16+X17</f>
        <v>0</v>
      </c>
      <c r="Y13" s="54">
        <f>Y14+Y15+Y16+Y17</f>
        <v>0</v>
      </c>
      <c r="Z13" s="54">
        <f>Z14+Z15+Z16+Z17</f>
        <v>7994.625999999999</v>
      </c>
      <c r="AA13" s="54">
        <f>AA14+AA15+AA16+AA17</f>
        <v>0</v>
      </c>
      <c r="AB13" s="54">
        <f>SUM(X13:AA13)</f>
        <v>7994.625999999999</v>
      </c>
      <c r="AC13" s="3" t="s">
        <v>180</v>
      </c>
    </row>
    <row r="14" spans="1:29" ht="36" customHeight="1">
      <c r="A14" s="53"/>
      <c r="B14" s="140"/>
      <c r="C14" s="128"/>
      <c r="D14" s="111" t="s">
        <v>156</v>
      </c>
      <c r="E14" s="111" t="s">
        <v>150</v>
      </c>
      <c r="F14" s="111" t="s">
        <v>167</v>
      </c>
      <c r="G14" s="111" t="s">
        <v>152</v>
      </c>
      <c r="H14" s="35">
        <f>M14+R14+W14+AB14</f>
        <v>22597.944</v>
      </c>
      <c r="I14" s="137"/>
      <c r="J14" s="137"/>
      <c r="K14" s="169">
        <v>5110.2</v>
      </c>
      <c r="L14" s="137"/>
      <c r="M14" s="171">
        <f>SUM(I14:L14)</f>
        <v>5110.2</v>
      </c>
      <c r="N14" s="137"/>
      <c r="O14" s="137"/>
      <c r="P14" s="169">
        <v>5829.248</v>
      </c>
      <c r="Q14" s="137"/>
      <c r="R14" s="171">
        <f>SUM(N14:Q14)</f>
        <v>5829.248</v>
      </c>
      <c r="S14" s="137"/>
      <c r="T14" s="137"/>
      <c r="U14" s="169">
        <v>5829.248</v>
      </c>
      <c r="V14" s="137"/>
      <c r="W14" s="54">
        <f>SUM(S14:V14)</f>
        <v>5829.248</v>
      </c>
      <c r="X14" s="137"/>
      <c r="Y14" s="137"/>
      <c r="Z14" s="169">
        <v>5829.248</v>
      </c>
      <c r="AA14" s="137"/>
      <c r="AB14" s="54">
        <f>SUM(X14:AA14)</f>
        <v>5829.248</v>
      </c>
      <c r="AC14" s="3"/>
    </row>
    <row r="15" spans="1:29" ht="36" customHeight="1">
      <c r="A15" s="8"/>
      <c r="B15" s="140"/>
      <c r="C15" s="128"/>
      <c r="D15" s="111" t="s">
        <v>156</v>
      </c>
      <c r="E15" s="111" t="s">
        <v>150</v>
      </c>
      <c r="F15" s="111" t="s">
        <v>167</v>
      </c>
      <c r="G15" s="111" t="s">
        <v>153</v>
      </c>
      <c r="H15" s="35">
        <f>M15+R15+W15+AB15</f>
        <v>1591.5639999999999</v>
      </c>
      <c r="I15" s="137"/>
      <c r="J15" s="137"/>
      <c r="K15" s="169">
        <v>417.364</v>
      </c>
      <c r="L15" s="137"/>
      <c r="M15" s="171">
        <f>SUM(I15:L15)</f>
        <v>417.364</v>
      </c>
      <c r="N15" s="137"/>
      <c r="O15" s="137"/>
      <c r="P15" s="169">
        <v>391.4</v>
      </c>
      <c r="Q15" s="137"/>
      <c r="R15" s="171">
        <f>SUM(N15:Q15)</f>
        <v>391.4</v>
      </c>
      <c r="S15" s="137"/>
      <c r="T15" s="137"/>
      <c r="U15" s="169">
        <v>391.4</v>
      </c>
      <c r="V15" s="137"/>
      <c r="W15" s="54">
        <f>SUM(S15:V15)</f>
        <v>391.4</v>
      </c>
      <c r="X15" s="137"/>
      <c r="Y15" s="137"/>
      <c r="Z15" s="169">
        <v>391.4</v>
      </c>
      <c r="AA15" s="137"/>
      <c r="AB15" s="54">
        <f>SUM(X15:AA15)</f>
        <v>391.4</v>
      </c>
      <c r="AC15" s="3"/>
    </row>
    <row r="16" spans="1:29" ht="36" customHeight="1">
      <c r="A16" s="8"/>
      <c r="B16" s="153"/>
      <c r="C16" s="128"/>
      <c r="D16" s="111" t="s">
        <v>156</v>
      </c>
      <c r="E16" s="111" t="s">
        <v>150</v>
      </c>
      <c r="F16" s="111" t="s">
        <v>167</v>
      </c>
      <c r="G16" s="111" t="s">
        <v>154</v>
      </c>
      <c r="H16" s="35">
        <f>M16+R16+W16+AB16</f>
        <v>7417.797</v>
      </c>
      <c r="I16" s="136"/>
      <c r="J16" s="136"/>
      <c r="K16" s="170">
        <v>2095.863</v>
      </c>
      <c r="L16" s="136"/>
      <c r="M16" s="171">
        <f>SUM(I16:L16)</f>
        <v>2095.863</v>
      </c>
      <c r="N16" s="136"/>
      <c r="O16" s="136"/>
      <c r="P16" s="170">
        <v>1773.978</v>
      </c>
      <c r="Q16" s="136"/>
      <c r="R16" s="171">
        <f>SUM(N16:Q16)</f>
        <v>1773.978</v>
      </c>
      <c r="S16" s="136"/>
      <c r="T16" s="136"/>
      <c r="U16" s="170">
        <v>1773.978</v>
      </c>
      <c r="V16" s="136"/>
      <c r="W16" s="54">
        <f>SUM(S16:V16)</f>
        <v>1773.978</v>
      </c>
      <c r="X16" s="136"/>
      <c r="Y16" s="136"/>
      <c r="Z16" s="170">
        <v>1773.978</v>
      </c>
      <c r="AA16" s="136"/>
      <c r="AB16" s="54">
        <f>SUM(X16:AA16)</f>
        <v>1773.978</v>
      </c>
      <c r="AC16" s="3"/>
    </row>
    <row r="17" spans="1:29" ht="36" customHeight="1">
      <c r="A17" s="8"/>
      <c r="B17" s="153"/>
      <c r="C17" s="128"/>
      <c r="D17" s="111" t="s">
        <v>156</v>
      </c>
      <c r="E17" s="111" t="s">
        <v>150</v>
      </c>
      <c r="F17" s="111" t="s">
        <v>167</v>
      </c>
      <c r="G17" s="152" t="s">
        <v>192</v>
      </c>
      <c r="H17" s="35">
        <f>M17+R17+W17+AB17</f>
        <v>0.075</v>
      </c>
      <c r="I17" s="136"/>
      <c r="J17" s="136"/>
      <c r="K17" s="170">
        <v>0.075</v>
      </c>
      <c r="L17" s="136"/>
      <c r="M17" s="172">
        <f>SUM(I17:L17)</f>
        <v>0.075</v>
      </c>
      <c r="N17" s="136"/>
      <c r="O17" s="136"/>
      <c r="P17" s="170"/>
      <c r="Q17" s="136"/>
      <c r="R17" s="171">
        <f>SUM(N17:Q17)</f>
        <v>0</v>
      </c>
      <c r="S17" s="136"/>
      <c r="T17" s="136"/>
      <c r="U17" s="170"/>
      <c r="V17" s="136"/>
      <c r="W17" s="54">
        <f>SUM(S17:V17)</f>
        <v>0</v>
      </c>
      <c r="X17" s="136"/>
      <c r="Y17" s="136"/>
      <c r="Z17" s="170"/>
      <c r="AA17" s="136"/>
      <c r="AB17" s="54">
        <f>SUM(X17:AA17)</f>
        <v>0</v>
      </c>
      <c r="AC17" s="3"/>
    </row>
    <row r="18" spans="1:29" ht="26.25">
      <c r="A18" s="8" t="s">
        <v>4</v>
      </c>
      <c r="B18" s="227" t="s">
        <v>57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4"/>
    </row>
    <row r="19" spans="1:29" ht="207.75" customHeight="1">
      <c r="A19" s="143"/>
      <c r="B19" s="3" t="s">
        <v>58</v>
      </c>
      <c r="C19" s="154" t="s">
        <v>131</v>
      </c>
      <c r="D19" s="111" t="s">
        <v>156</v>
      </c>
      <c r="E19" s="111" t="s">
        <v>150</v>
      </c>
      <c r="F19" s="111"/>
      <c r="G19" s="111"/>
      <c r="H19" s="35">
        <f>M19+R19+W19+AB19</f>
        <v>23354.690000000002</v>
      </c>
      <c r="I19" s="54">
        <f>I20+I21+I22</f>
        <v>0</v>
      </c>
      <c r="J19" s="54">
        <f>J20+J21+J22</f>
        <v>0</v>
      </c>
      <c r="K19" s="171">
        <f>K20+K21+K22</f>
        <v>5466.325999999999</v>
      </c>
      <c r="L19" s="54">
        <f>L20+L21+L22</f>
        <v>0</v>
      </c>
      <c r="M19" s="171">
        <f>SUM(I19:L19)</f>
        <v>5466.325999999999</v>
      </c>
      <c r="N19" s="54">
        <f>N20+N21+N22</f>
        <v>0</v>
      </c>
      <c r="O19" s="54">
        <f>O20+O21+O22</f>
        <v>0</v>
      </c>
      <c r="P19" s="54">
        <f>P20+P21+P22</f>
        <v>5962.7880000000005</v>
      </c>
      <c r="Q19" s="54">
        <f>Q20+Q21+Q22</f>
        <v>0</v>
      </c>
      <c r="R19" s="171">
        <f>SUM(N19:Q19)</f>
        <v>5962.7880000000005</v>
      </c>
      <c r="S19" s="54">
        <f>S20+S21+S22</f>
        <v>0</v>
      </c>
      <c r="T19" s="54">
        <f>T20+T21+T22</f>
        <v>0</v>
      </c>
      <c r="U19" s="54">
        <f>U20+U21+U22</f>
        <v>5962.7880000000005</v>
      </c>
      <c r="V19" s="54">
        <f>V20+V21+V22</f>
        <v>0</v>
      </c>
      <c r="W19" s="54">
        <f>SUM(S19:V19)</f>
        <v>5962.7880000000005</v>
      </c>
      <c r="X19" s="54">
        <f>X20+X21+X22</f>
        <v>0</v>
      </c>
      <c r="Y19" s="54">
        <f>Y20+Y21+Y22</f>
        <v>0</v>
      </c>
      <c r="Z19" s="54">
        <f>Z20+Z21+Z22</f>
        <v>5962.7880000000005</v>
      </c>
      <c r="AA19" s="54">
        <f>AA20+AA21+AA22</f>
        <v>0</v>
      </c>
      <c r="AB19" s="54">
        <f>SUM(X19:AA19)</f>
        <v>5962.7880000000005</v>
      </c>
      <c r="AC19" s="3" t="s">
        <v>181</v>
      </c>
    </row>
    <row r="20" spans="1:29" ht="32.25" customHeight="1">
      <c r="A20" s="58"/>
      <c r="B20" s="59"/>
      <c r="C20" s="128"/>
      <c r="D20" s="111" t="s">
        <v>156</v>
      </c>
      <c r="E20" s="111" t="s">
        <v>150</v>
      </c>
      <c r="F20" s="111" t="s">
        <v>193</v>
      </c>
      <c r="G20" s="111" t="s">
        <v>152</v>
      </c>
      <c r="H20" s="35">
        <f>M20+R20+W20+AB20</f>
        <v>18195.782</v>
      </c>
      <c r="I20" s="136"/>
      <c r="J20" s="136"/>
      <c r="K20" s="170">
        <v>4106.9</v>
      </c>
      <c r="L20" s="136"/>
      <c r="M20" s="54">
        <f>SUM(I20:L20)</f>
        <v>4106.9</v>
      </c>
      <c r="N20" s="136"/>
      <c r="O20" s="136"/>
      <c r="P20" s="170">
        <v>4696.294</v>
      </c>
      <c r="Q20" s="136"/>
      <c r="R20" s="171">
        <f>SUM(N20:Q20)</f>
        <v>4696.294</v>
      </c>
      <c r="S20" s="136"/>
      <c r="T20" s="136"/>
      <c r="U20" s="170">
        <v>4696.294</v>
      </c>
      <c r="V20" s="136"/>
      <c r="W20" s="54">
        <f>SUM(S20:V20)</f>
        <v>4696.294</v>
      </c>
      <c r="X20" s="136"/>
      <c r="Y20" s="136"/>
      <c r="Z20" s="170">
        <v>4696.294</v>
      </c>
      <c r="AA20" s="136"/>
      <c r="AB20" s="54">
        <f>SUM(X20:AA20)</f>
        <v>4696.294</v>
      </c>
      <c r="AC20" s="3"/>
    </row>
    <row r="21" spans="1:29" ht="33.75" customHeight="1">
      <c r="A21" s="58"/>
      <c r="B21" s="59"/>
      <c r="C21" s="128"/>
      <c r="D21" s="111" t="s">
        <v>156</v>
      </c>
      <c r="E21" s="111" t="s">
        <v>150</v>
      </c>
      <c r="F21" s="111" t="s">
        <v>193</v>
      </c>
      <c r="G21" s="111" t="s">
        <v>153</v>
      </c>
      <c r="H21" s="35">
        <f>M21+R21+W21+AB21</f>
        <v>1543.2060000000001</v>
      </c>
      <c r="I21" s="136"/>
      <c r="J21" s="136"/>
      <c r="K21" s="170">
        <v>384.156</v>
      </c>
      <c r="L21" s="136"/>
      <c r="M21" s="171">
        <f>SUM(I21:L21)</f>
        <v>384.156</v>
      </c>
      <c r="N21" s="136"/>
      <c r="O21" s="136"/>
      <c r="P21" s="170">
        <v>386.35</v>
      </c>
      <c r="Q21" s="136"/>
      <c r="R21" s="171">
        <f>SUM(N21:Q21)</f>
        <v>386.35</v>
      </c>
      <c r="S21" s="136"/>
      <c r="T21" s="136"/>
      <c r="U21" s="170">
        <v>386.35</v>
      </c>
      <c r="V21" s="136"/>
      <c r="W21" s="54">
        <f>SUM(S21:V21)</f>
        <v>386.35</v>
      </c>
      <c r="X21" s="136"/>
      <c r="Y21" s="136"/>
      <c r="Z21" s="170">
        <v>386.35</v>
      </c>
      <c r="AA21" s="136"/>
      <c r="AB21" s="54">
        <f>SUM(X21:AA21)</f>
        <v>386.35</v>
      </c>
      <c r="AC21" s="3"/>
    </row>
    <row r="22" spans="1:29" ht="33.75" customHeight="1">
      <c r="A22" s="8"/>
      <c r="B22" s="59"/>
      <c r="C22" s="128"/>
      <c r="D22" s="111" t="s">
        <v>156</v>
      </c>
      <c r="E22" s="111" t="s">
        <v>150</v>
      </c>
      <c r="F22" s="111" t="s">
        <v>193</v>
      </c>
      <c r="G22" s="111" t="s">
        <v>154</v>
      </c>
      <c r="H22" s="35">
        <f>M22+R22+W22+AB22</f>
        <v>3615.702</v>
      </c>
      <c r="I22" s="136"/>
      <c r="J22" s="136"/>
      <c r="K22" s="170">
        <v>975.27</v>
      </c>
      <c r="L22" s="136"/>
      <c r="M22" s="180">
        <f>SUM(I22:L22)</f>
        <v>975.27</v>
      </c>
      <c r="N22" s="136"/>
      <c r="O22" s="136"/>
      <c r="P22" s="170">
        <v>880.144</v>
      </c>
      <c r="Q22" s="136"/>
      <c r="R22" s="171">
        <f>SUM(N22:Q22)</f>
        <v>880.144</v>
      </c>
      <c r="S22" s="136"/>
      <c r="T22" s="136"/>
      <c r="U22" s="170">
        <v>880.144</v>
      </c>
      <c r="V22" s="136"/>
      <c r="W22" s="54">
        <f>SUM(S22:V22)</f>
        <v>880.144</v>
      </c>
      <c r="X22" s="136"/>
      <c r="Y22" s="136"/>
      <c r="Z22" s="170">
        <v>880.144</v>
      </c>
      <c r="AA22" s="136"/>
      <c r="AB22" s="54">
        <f>SUM(X22:AA22)</f>
        <v>880.144</v>
      </c>
      <c r="AC22" s="3"/>
    </row>
    <row r="23" spans="1:29" s="57" customFormat="1" ht="31.5" customHeight="1">
      <c r="A23" s="8" t="s">
        <v>157</v>
      </c>
      <c r="B23" s="285" t="s">
        <v>158</v>
      </c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7"/>
    </row>
    <row r="24" spans="1:29" s="57" customFormat="1" ht="84" customHeight="1">
      <c r="A24" s="55"/>
      <c r="B24" s="144" t="s">
        <v>159</v>
      </c>
      <c r="C24" s="154" t="s">
        <v>131</v>
      </c>
      <c r="D24" s="152" t="s">
        <v>156</v>
      </c>
      <c r="E24" s="152" t="s">
        <v>150</v>
      </c>
      <c r="F24" s="152" t="s">
        <v>168</v>
      </c>
      <c r="G24" s="152" t="s">
        <v>154</v>
      </c>
      <c r="H24" s="35">
        <f>M24+R24+W24+AB24</f>
        <v>588.76</v>
      </c>
      <c r="I24" s="185"/>
      <c r="J24" s="185"/>
      <c r="K24" s="177">
        <v>588.76</v>
      </c>
      <c r="L24" s="185"/>
      <c r="M24" s="181">
        <f>SUM(I24:L24)</f>
        <v>588.76</v>
      </c>
      <c r="N24" s="185"/>
      <c r="O24" s="185"/>
      <c r="P24" s="185"/>
      <c r="Q24" s="185"/>
      <c r="R24" s="79">
        <f>SUM(N24:Q24)</f>
        <v>0</v>
      </c>
      <c r="S24" s="185"/>
      <c r="T24" s="185"/>
      <c r="U24" s="185"/>
      <c r="V24" s="185"/>
      <c r="W24" s="79">
        <f>SUM(S24:V24)</f>
        <v>0</v>
      </c>
      <c r="X24" s="185"/>
      <c r="Y24" s="185"/>
      <c r="Z24" s="185"/>
      <c r="AA24" s="185"/>
      <c r="AB24" s="79">
        <f>SUM(X24:AA24)</f>
        <v>0</v>
      </c>
      <c r="AC24" s="38" t="s">
        <v>179</v>
      </c>
    </row>
    <row r="25" spans="1:29" ht="102.75" customHeight="1">
      <c r="A25" s="48" t="s">
        <v>198</v>
      </c>
      <c r="B25" s="3" t="s">
        <v>200</v>
      </c>
      <c r="C25" s="65" t="s">
        <v>131</v>
      </c>
      <c r="D25" s="152" t="s">
        <v>156</v>
      </c>
      <c r="E25" s="152" t="s">
        <v>150</v>
      </c>
      <c r="F25" s="152" t="s">
        <v>194</v>
      </c>
      <c r="G25" s="152" t="s">
        <v>154</v>
      </c>
      <c r="H25" s="35">
        <f>M25+R25+W25+AB25</f>
        <v>885.768</v>
      </c>
      <c r="I25" s="185"/>
      <c r="J25" s="185"/>
      <c r="K25" s="177">
        <v>885.768</v>
      </c>
      <c r="L25" s="185"/>
      <c r="M25" s="181">
        <f>SUM(I25:L25)</f>
        <v>885.768</v>
      </c>
      <c r="N25" s="185"/>
      <c r="O25" s="185"/>
      <c r="P25" s="185"/>
      <c r="Q25" s="185"/>
      <c r="R25" s="79">
        <f>SUM(N25:Q25)</f>
        <v>0</v>
      </c>
      <c r="S25" s="185"/>
      <c r="T25" s="185"/>
      <c r="U25" s="185"/>
      <c r="V25" s="185"/>
      <c r="W25" s="79">
        <f>SUM(S25:V25)</f>
        <v>0</v>
      </c>
      <c r="X25" s="185"/>
      <c r="Y25" s="185"/>
      <c r="Z25" s="185"/>
      <c r="AA25" s="185"/>
      <c r="AB25" s="79">
        <f>SUM(X25:AA25)</f>
        <v>0</v>
      </c>
      <c r="AC25" s="56"/>
    </row>
    <row r="26" spans="1:17" ht="52.5" customHeight="1">
      <c r="A26" s="249" t="s">
        <v>39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</row>
    <row r="27" spans="1:17" ht="39" customHeight="1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5"/>
      <c r="N27" s="174"/>
      <c r="O27" s="174"/>
      <c r="P27" s="24"/>
      <c r="Q27" s="24"/>
    </row>
    <row r="28" spans="1:17" ht="39" customHeight="1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24"/>
      <c r="Q28" s="24"/>
    </row>
    <row r="29" spans="1:17" ht="39" customHeight="1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24"/>
      <c r="Q29" s="24"/>
    </row>
    <row r="30" spans="1:13" ht="39" customHeight="1">
      <c r="A30" s="1"/>
      <c r="B30" s="27"/>
      <c r="C30" s="27"/>
      <c r="D30" s="27"/>
      <c r="E30" s="27"/>
      <c r="F30" s="27"/>
      <c r="G30" s="27"/>
      <c r="H30" s="27"/>
      <c r="I30" s="1"/>
      <c r="J30" s="1"/>
      <c r="K30" s="1"/>
      <c r="L30" s="1"/>
      <c r="M30" s="1"/>
    </row>
  </sheetData>
  <sheetProtection/>
  <mergeCells count="39">
    <mergeCell ref="S1:AC1"/>
    <mergeCell ref="A3:W3"/>
    <mergeCell ref="X5:AB5"/>
    <mergeCell ref="X6:AB6"/>
    <mergeCell ref="X7:X8"/>
    <mergeCell ref="Y7:Y8"/>
    <mergeCell ref="Z7:Z8"/>
    <mergeCell ref="AA7:AA8"/>
    <mergeCell ref="A5:A8"/>
    <mergeCell ref="B5:B8"/>
    <mergeCell ref="C5:C8"/>
    <mergeCell ref="D5:G7"/>
    <mergeCell ref="I1:M2"/>
    <mergeCell ref="N1:N2"/>
    <mergeCell ref="S5:W5"/>
    <mergeCell ref="P7:P8"/>
    <mergeCell ref="Q7:Q8"/>
    <mergeCell ref="S7:S8"/>
    <mergeCell ref="T7:T8"/>
    <mergeCell ref="U7:U8"/>
    <mergeCell ref="A11:AC11"/>
    <mergeCell ref="B12:AC12"/>
    <mergeCell ref="A26:Q26"/>
    <mergeCell ref="B18:AC18"/>
    <mergeCell ref="B23:AC23"/>
    <mergeCell ref="AC5:AC8"/>
    <mergeCell ref="I6:M6"/>
    <mergeCell ref="V7:V8"/>
    <mergeCell ref="J7:J8"/>
    <mergeCell ref="K7:K8"/>
    <mergeCell ref="N6:R6"/>
    <mergeCell ref="S6:W6"/>
    <mergeCell ref="I7:I8"/>
    <mergeCell ref="H5:H7"/>
    <mergeCell ref="I5:M5"/>
    <mergeCell ref="N5:R5"/>
    <mergeCell ref="L7:L8"/>
    <mergeCell ref="N7:N8"/>
    <mergeCell ref="O7:O8"/>
  </mergeCells>
  <printOptions/>
  <pageMargins left="0.24" right="0.31" top="0.52" bottom="1" header="0.28" footer="0.5"/>
  <pageSetup fitToHeight="1" fitToWidth="1" horizontalDpi="600" verticalDpi="600" orientation="landscape" paperSize="9" scale="2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"/>
  <sheetViews>
    <sheetView view="pageBreakPreview" zoomScale="45" zoomScaleNormal="50" zoomScaleSheetLayoutView="45" zoomScalePageLayoutView="0" workbookViewId="0" topLeftCell="A1">
      <selection activeCell="A2" sqref="A2:L2"/>
    </sheetView>
  </sheetViews>
  <sheetFormatPr defaultColWidth="14.7109375" defaultRowHeight="39" customHeight="1"/>
  <cols>
    <col min="1" max="1" width="12.7109375" style="9" customWidth="1"/>
    <col min="2" max="2" width="95.421875" style="2" customWidth="1"/>
    <col min="3" max="3" width="18.421875" style="2" customWidth="1"/>
    <col min="4" max="4" width="39.00390625" style="2" customWidth="1"/>
    <col min="5" max="5" width="21.57421875" style="2" customWidth="1"/>
    <col min="6" max="7" width="23.7109375" style="2" customWidth="1"/>
    <col min="8" max="8" width="23.28125" style="2" customWidth="1"/>
    <col min="9" max="10" width="24.28125" style="2" customWidth="1"/>
    <col min="11" max="11" width="20.8515625" style="1" customWidth="1"/>
    <col min="12" max="12" width="46.140625" style="1" customWidth="1"/>
    <col min="13" max="39" width="9.140625" style="1" customWidth="1"/>
    <col min="40" max="252" width="9.140625" style="2" customWidth="1"/>
    <col min="253" max="253" width="7.7109375" style="2" customWidth="1"/>
    <col min="254" max="254" width="21.57421875" style="2" customWidth="1"/>
    <col min="255" max="255" width="72.57421875" style="2" customWidth="1"/>
    <col min="256" max="16384" width="14.7109375" style="2" customWidth="1"/>
  </cols>
  <sheetData>
    <row r="1" spans="1:16" ht="105.75" customHeight="1">
      <c r="A1" s="23"/>
      <c r="B1" s="25"/>
      <c r="C1" s="25"/>
      <c r="D1" s="25"/>
      <c r="E1" s="21"/>
      <c r="F1" s="217" t="s">
        <v>190</v>
      </c>
      <c r="G1" s="217"/>
      <c r="H1" s="217"/>
      <c r="I1" s="217"/>
      <c r="J1" s="217"/>
      <c r="K1" s="217"/>
      <c r="L1" s="217"/>
      <c r="O1" s="297"/>
      <c r="P1" s="297"/>
    </row>
    <row r="2" spans="1:12" ht="70.5" customHeight="1">
      <c r="A2" s="218" t="s">
        <v>28</v>
      </c>
      <c r="B2" s="218"/>
      <c r="C2" s="218"/>
      <c r="D2" s="218"/>
      <c r="E2" s="218"/>
      <c r="F2" s="218"/>
      <c r="G2" s="218"/>
      <c r="H2" s="218"/>
      <c r="I2" s="218"/>
      <c r="J2" s="218"/>
      <c r="K2" s="298"/>
      <c r="L2" s="298"/>
    </row>
    <row r="3" spans="1:12" ht="189.75" customHeight="1">
      <c r="A3" s="7" t="s">
        <v>3</v>
      </c>
      <c r="B3" s="7" t="s">
        <v>6</v>
      </c>
      <c r="C3" s="7" t="s">
        <v>0</v>
      </c>
      <c r="D3" s="7" t="s">
        <v>1</v>
      </c>
      <c r="E3" s="7" t="s">
        <v>120</v>
      </c>
      <c r="F3" s="7" t="s">
        <v>121</v>
      </c>
      <c r="G3" s="7" t="s">
        <v>12</v>
      </c>
      <c r="H3" s="7" t="s">
        <v>19</v>
      </c>
      <c r="I3" s="7" t="s">
        <v>20</v>
      </c>
      <c r="J3" s="7" t="s">
        <v>137</v>
      </c>
      <c r="K3" s="7" t="s">
        <v>7</v>
      </c>
      <c r="L3" s="7" t="s">
        <v>8</v>
      </c>
    </row>
    <row r="4" spans="1:26" s="76" customFormat="1" ht="29.25" customHeight="1">
      <c r="A4" s="265" t="s">
        <v>90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 spans="1:26" s="25" customFormat="1" ht="41.25" customHeight="1">
      <c r="A5" s="265" t="s">
        <v>80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12" ht="26.25" customHeight="1">
      <c r="A6" s="266" t="s">
        <v>81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</row>
    <row r="7" spans="1:12" ht="179.25" customHeight="1">
      <c r="A7" s="105" t="s">
        <v>2</v>
      </c>
      <c r="B7" s="3" t="s">
        <v>82</v>
      </c>
      <c r="C7" s="7" t="s">
        <v>79</v>
      </c>
      <c r="D7" s="68" t="s">
        <v>119</v>
      </c>
      <c r="E7" s="77">
        <v>26860</v>
      </c>
      <c r="F7" s="77">
        <v>27000</v>
      </c>
      <c r="G7" s="77">
        <v>27000</v>
      </c>
      <c r="H7" s="77">
        <v>27000</v>
      </c>
      <c r="I7" s="77">
        <v>27000</v>
      </c>
      <c r="J7" s="77">
        <v>27000</v>
      </c>
      <c r="K7" s="4">
        <v>0.6</v>
      </c>
      <c r="L7" s="7" t="s">
        <v>56</v>
      </c>
    </row>
    <row r="8" spans="1:12" ht="26.25">
      <c r="A8" s="266" t="s">
        <v>83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</row>
    <row r="9" spans="1:12" ht="170.25" customHeight="1">
      <c r="A9" s="116" t="s">
        <v>5</v>
      </c>
      <c r="B9" s="3" t="s">
        <v>126</v>
      </c>
      <c r="C9" s="7" t="s">
        <v>84</v>
      </c>
      <c r="D9" s="68" t="s">
        <v>117</v>
      </c>
      <c r="E9" s="77">
        <v>38</v>
      </c>
      <c r="F9" s="77">
        <v>40</v>
      </c>
      <c r="G9" s="77">
        <v>40</v>
      </c>
      <c r="H9" s="77">
        <v>40</v>
      </c>
      <c r="I9" s="77">
        <v>40</v>
      </c>
      <c r="J9" s="77">
        <v>40</v>
      </c>
      <c r="K9" s="78">
        <v>0.4</v>
      </c>
      <c r="L9" s="7" t="s">
        <v>58</v>
      </c>
    </row>
    <row r="10" spans="11:12" ht="15" customHeight="1">
      <c r="K10" s="2"/>
      <c r="L10" s="2"/>
    </row>
    <row r="11" spans="1:2" ht="96" customHeight="1">
      <c r="A11" s="279"/>
      <c r="B11" s="279"/>
    </row>
  </sheetData>
  <sheetProtection/>
  <mergeCells count="8">
    <mergeCell ref="A5:L5"/>
    <mergeCell ref="A6:L6"/>
    <mergeCell ref="A8:L8"/>
    <mergeCell ref="A11:B11"/>
    <mergeCell ref="F1:L1"/>
    <mergeCell ref="O1:P1"/>
    <mergeCell ref="A2:L2"/>
    <mergeCell ref="A4:L4"/>
  </mergeCells>
  <printOptions/>
  <pageMargins left="0.37" right="0.39" top="0.59" bottom="1" header="0.29" footer="0.5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 Николаевна Петрова</dc:creator>
  <cp:keywords/>
  <dc:description/>
  <cp:lastModifiedBy>Осконова</cp:lastModifiedBy>
  <cp:lastPrinted>2015-04-15T10:33:51Z</cp:lastPrinted>
  <dcterms:created xsi:type="dcterms:W3CDTF">2013-07-08T09:20:33Z</dcterms:created>
  <dcterms:modified xsi:type="dcterms:W3CDTF">2015-04-15T10:33:57Z</dcterms:modified>
  <cp:category/>
  <cp:version/>
  <cp:contentType/>
  <cp:contentStatus/>
</cp:coreProperties>
</file>